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825" windowWidth="7620" windowHeight="7605" activeTab="4"/>
  </bookViews>
  <sheets>
    <sheet name="Consol IS" sheetId="1" r:id="rId1"/>
    <sheet name="Consol BS  " sheetId="2" r:id="rId2"/>
    <sheet name="Consol Equity" sheetId="3" r:id="rId3"/>
    <sheet name="CashFlow" sheetId="4" r:id="rId4"/>
    <sheet name="Notes" sheetId="5" r:id="rId5"/>
  </sheets>
  <externalReferences>
    <externalReference r:id="rId8"/>
  </externalReferences>
  <definedNames>
    <definedName name="_xlnm.Print_Area" localSheetId="1">'Consol BS  '!$A$1:$F$61</definedName>
    <definedName name="_xlnm.Print_Area" localSheetId="0">'Consol IS'!$A$1:$I$49</definedName>
    <definedName name="_xlnm.Print_Area" localSheetId="4">'Notes'!$A$1:$H$281</definedName>
    <definedName name="_xlnm.Print_Titles" localSheetId="4">'Notes'!$2:$8</definedName>
    <definedName name="Z_6E526710_5B8E_4916_8248_D4F7AD08A026_.wvu.PrintArea" localSheetId="4" hidden="1">'Notes'!$A$1:$J$281</definedName>
    <definedName name="Z_6E526710_5B8E_4916_8248_D4F7AD08A026_.wvu.PrintTitles" localSheetId="4" hidden="1">'Notes'!$2:$8</definedName>
    <definedName name="Z_6E526710_5B8E_4916_8248_D4F7AD08A026_.wvu.Rows" localSheetId="4" hidden="1">'Notes'!#REF!</definedName>
  </definedNames>
  <calcPr fullCalcOnLoad="1"/>
</workbook>
</file>

<file path=xl/sharedStrings.xml><?xml version="1.0" encoding="utf-8"?>
<sst xmlns="http://schemas.openxmlformats.org/spreadsheetml/2006/main" count="368" uniqueCount="242">
  <si>
    <t>JHM CONSOLIDATION BERHAD</t>
  </si>
  <si>
    <t>CURRENT ASSETS</t>
  </si>
  <si>
    <t>Inventories</t>
  </si>
  <si>
    <t>Trade receivables</t>
  </si>
  <si>
    <t>Trade payables</t>
  </si>
  <si>
    <t>Other payables and accruals</t>
  </si>
  <si>
    <t>(The figures have not been audited)</t>
  </si>
  <si>
    <t>CONDENSED CONSOLIDATED STATEMENT OF CHANGES IN EQUITY</t>
  </si>
  <si>
    <t>--- Distributable---</t>
  </si>
  <si>
    <t>Share</t>
  </si>
  <si>
    <t>Retained</t>
  </si>
  <si>
    <t>Capital</t>
  </si>
  <si>
    <t xml:space="preserve">Profit </t>
  </si>
  <si>
    <t>Total</t>
  </si>
  <si>
    <t>RM'000</t>
  </si>
  <si>
    <t>Notes :</t>
  </si>
  <si>
    <t>1.</t>
  </si>
  <si>
    <t>2.</t>
  </si>
  <si>
    <t>3.</t>
  </si>
  <si>
    <t>4.</t>
  </si>
  <si>
    <t>5.</t>
  </si>
  <si>
    <t>6.</t>
  </si>
  <si>
    <t>7.</t>
  </si>
  <si>
    <t>8.</t>
  </si>
  <si>
    <t>Profit before taxation</t>
  </si>
  <si>
    <t>Taxation</t>
  </si>
  <si>
    <t>9.</t>
  </si>
  <si>
    <t>10.</t>
  </si>
  <si>
    <t>11.</t>
  </si>
  <si>
    <t>Property, plant and equipment</t>
  </si>
  <si>
    <t>Current liabilities</t>
  </si>
  <si>
    <t>12.</t>
  </si>
  <si>
    <t>13.</t>
  </si>
  <si>
    <t>Capital Commitments</t>
  </si>
  <si>
    <t>14.</t>
  </si>
  <si>
    <t>15.</t>
  </si>
  <si>
    <t>16.</t>
  </si>
  <si>
    <t>17.</t>
  </si>
  <si>
    <t>18.</t>
  </si>
  <si>
    <t>Current Year</t>
  </si>
  <si>
    <t>Quarter</t>
  </si>
  <si>
    <t>To Date</t>
  </si>
  <si>
    <t>19.</t>
  </si>
  <si>
    <t>20.</t>
  </si>
  <si>
    <t>Corporate Proposals</t>
  </si>
  <si>
    <t>Group borrowings</t>
  </si>
  <si>
    <t>Short term</t>
  </si>
  <si>
    <t>Long term</t>
  </si>
  <si>
    <t>Individual Quarter</t>
  </si>
  <si>
    <t>Preceding Year</t>
  </si>
  <si>
    <t>Corresponding</t>
  </si>
  <si>
    <t>Cumulative Quarter</t>
  </si>
  <si>
    <t xml:space="preserve">Taxation           </t>
  </si>
  <si>
    <t>Finance costs</t>
  </si>
  <si>
    <t>Administrative expenses</t>
  </si>
  <si>
    <t>Other operating income</t>
  </si>
  <si>
    <t>Cost of sales</t>
  </si>
  <si>
    <t>Revenue</t>
  </si>
  <si>
    <t xml:space="preserve">Cash and bank balances </t>
  </si>
  <si>
    <t>Company No. 686148-A</t>
  </si>
  <si>
    <t>Cash flows from operating activities</t>
  </si>
  <si>
    <t>Adjustments for :</t>
  </si>
  <si>
    <t>Interest paid</t>
  </si>
  <si>
    <t>Income tax paid</t>
  </si>
  <si>
    <t>Cash flows from investing activities</t>
  </si>
  <si>
    <t>Net cash used in investing activities</t>
  </si>
  <si>
    <t>Cash flows from financing activities</t>
  </si>
  <si>
    <t>Cash and cash equivalents at beginning</t>
  </si>
  <si>
    <t>Cash and cash equivalents at end</t>
  </si>
  <si>
    <t xml:space="preserve">As At End </t>
  </si>
  <si>
    <t xml:space="preserve">Of Current </t>
  </si>
  <si>
    <t>Financial Year</t>
  </si>
  <si>
    <t>End</t>
  </si>
  <si>
    <t>shares of RM0.10 each in issue ('000)</t>
  </si>
  <si>
    <t>Weighted average number of ordinary</t>
  </si>
  <si>
    <t xml:space="preserve">   weighted average number of ordinary shares</t>
  </si>
  <si>
    <t xml:space="preserve">   of RM0.10 each in issue (sen)</t>
  </si>
  <si>
    <t>Premium</t>
  </si>
  <si>
    <t>--- Non distributable---</t>
  </si>
  <si>
    <t>Current Year To Date</t>
  </si>
  <si>
    <t>Cash and cash equivalent comprise:</t>
  </si>
  <si>
    <t>Current Quarter</t>
  </si>
  <si>
    <t>Current Year Quarter</t>
  </si>
  <si>
    <t>-Non cash items</t>
  </si>
  <si>
    <t>-Interest expense</t>
  </si>
  <si>
    <t>-Interest income</t>
  </si>
  <si>
    <t>ASSETS</t>
  </si>
  <si>
    <t>Non-current assets</t>
  </si>
  <si>
    <t>TOTAL ASSETS</t>
  </si>
  <si>
    <t>EQUITY AND LIABILITIES</t>
  </si>
  <si>
    <t>Share capital</t>
  </si>
  <si>
    <t>Share premium</t>
  </si>
  <si>
    <t>Total equity</t>
  </si>
  <si>
    <t>Non-current liabilities</t>
  </si>
  <si>
    <t>TOTAL EQUITY AND LIABILITIES</t>
  </si>
  <si>
    <t>Unaudited</t>
  </si>
  <si>
    <t xml:space="preserve">Audited </t>
  </si>
  <si>
    <t xml:space="preserve"> As At Preceding </t>
  </si>
  <si>
    <t xml:space="preserve">Cash and cash equivalents </t>
  </si>
  <si>
    <t>Development costs</t>
  </si>
  <si>
    <t>Not applicable as no profit forecast or profit guarantee was announced or published.</t>
  </si>
  <si>
    <t/>
  </si>
  <si>
    <t xml:space="preserve">Preceding Year </t>
  </si>
  <si>
    <t>Period</t>
  </si>
  <si>
    <t>Preceding Year Corresponding Quarter</t>
  </si>
  <si>
    <t>Preceding Year Corresponding Period</t>
  </si>
  <si>
    <t>CUMULATIVE QUARTER</t>
  </si>
  <si>
    <t>INDIVIDUAL QUARTER</t>
  </si>
  <si>
    <t>Current Year           To Date</t>
  </si>
  <si>
    <t>Total liabilities</t>
  </si>
  <si>
    <t>Purchase of property, plant and equipment *</t>
  </si>
  <si>
    <t>*            Purchase of property of property,plant and equipment</t>
  </si>
  <si>
    <t xml:space="preserve">                Total acquisition cost</t>
  </si>
  <si>
    <t xml:space="preserve">                Total cash acquisition</t>
  </si>
  <si>
    <t xml:space="preserve">                Acquired under hire purchase loans</t>
  </si>
  <si>
    <t xml:space="preserve"> - Basic</t>
  </si>
  <si>
    <t>Note</t>
  </si>
  <si>
    <t>Corresponding Period</t>
  </si>
  <si>
    <t>There were no issuance, cancellations, repurchases, resale and repayment of debt and equity securities for the current quarter under review.</t>
  </si>
  <si>
    <t>Dividends Paid</t>
  </si>
  <si>
    <t>There were no changes in the the composition of the Group for the current quarter under review.</t>
  </si>
  <si>
    <t>Dividend Payable</t>
  </si>
  <si>
    <t>There were no material events subsequent to the end of the current quarter under review and up to the date of this announcement.</t>
  </si>
  <si>
    <t>Immediate Preceding Quarter</t>
  </si>
  <si>
    <t>Interest received</t>
  </si>
  <si>
    <t>Net cash used in financing activities</t>
  </si>
  <si>
    <t>Net decrease in cash and cash equivalents</t>
  </si>
  <si>
    <t>RM’000</t>
  </si>
  <si>
    <t>Retained profits</t>
  </si>
  <si>
    <t>Tax recoverable</t>
  </si>
  <si>
    <t>Short term funds with a licensed financial instituition</t>
  </si>
  <si>
    <t>Other receivables, deposits and prepayments</t>
  </si>
  <si>
    <t>Total comprehensive income for the period</t>
  </si>
  <si>
    <t>CONDENSED CONSOLIDATED STATEMENT OF COMPREHENSIVE INCOME</t>
  </si>
  <si>
    <t>Net assets per share (RM)</t>
  </si>
  <si>
    <t>CONDENSED CONSOLIDATED STATEMENT OF CASH FLOWS</t>
  </si>
  <si>
    <t>Explanatory notes in compliance with the reporting requirements of FRS 134 - Interim Financial Reporting</t>
  </si>
  <si>
    <t xml:space="preserve">Unusual Items </t>
  </si>
  <si>
    <t xml:space="preserve">There were no unusual items affecting assets,liabilities, equity,net income or exceptional items for the current quarter to date under review. </t>
  </si>
  <si>
    <t>There were no material changes in the estimates used for the preparation of this interim financial report.</t>
  </si>
  <si>
    <t>Profit Forecast Or Profit Guarantee</t>
  </si>
  <si>
    <t>Commentary On Prospects</t>
  </si>
  <si>
    <t>Material Post Balance Sheet Events</t>
  </si>
  <si>
    <t>Auditors' Report On Preceding Annual Financial Statements</t>
  </si>
  <si>
    <t>Basis Of  Preparation</t>
  </si>
  <si>
    <t>Debt And Equity Securities</t>
  </si>
  <si>
    <t>Material Changes In Estimates Of Amounts Reported</t>
  </si>
  <si>
    <t>Seasonality Or Cyclicality Factors</t>
  </si>
  <si>
    <t>Valuation Of Property, Plant And Equipment</t>
  </si>
  <si>
    <t>Changes In The Composition Of The Group</t>
  </si>
  <si>
    <t>Contingent Liabilities And Contingent Assets</t>
  </si>
  <si>
    <t>Review Of Performance For The Current Financial Quarter And Financial Year-To-Date</t>
  </si>
  <si>
    <t xml:space="preserve">Comment On Material Change In Profit Before Taxation With Immediate Preceding Quarter </t>
  </si>
  <si>
    <t>Group Borrowings And Debt Securities</t>
  </si>
  <si>
    <t>Segmental Information</t>
  </si>
  <si>
    <t>Cash generated from operations</t>
  </si>
  <si>
    <t>Operating profit before working capital changes</t>
  </si>
  <si>
    <t>Net cash generated from operating activities</t>
  </si>
  <si>
    <t>Disclosures of Realised And Unrealised Profits/Losses</t>
  </si>
  <si>
    <t>Total group retained profits as per consolidated accounts</t>
  </si>
  <si>
    <t>Balance as at 1 January 2011</t>
  </si>
  <si>
    <t>There is no diluted earnings per share as the Company does not have any convertible financial instruments as at the current year quarter and current year to date.</t>
  </si>
  <si>
    <t>Finance lease liabilities</t>
  </si>
  <si>
    <t>Payment of finance lease</t>
  </si>
  <si>
    <t>Finance lease liabilities - Secured</t>
  </si>
  <si>
    <t>The breakdown of retained profits of the Group as at reporting date, into realised and unrealised is as follow:-</t>
  </si>
  <si>
    <t>As at</t>
  </si>
  <si>
    <t xml:space="preserve">Gross profit </t>
  </si>
  <si>
    <t>Proceed from disposal of property, plant and equipment</t>
  </si>
  <si>
    <t>31.12.11</t>
  </si>
  <si>
    <t>Decrease/(Increase) in inventories</t>
  </si>
  <si>
    <t xml:space="preserve"> Depreciation of property,plant and equipment</t>
  </si>
  <si>
    <t xml:space="preserve"> Interest expense</t>
  </si>
  <si>
    <t xml:space="preserve"> Interest income</t>
  </si>
  <si>
    <t xml:space="preserve"> Amortisation of development costs</t>
  </si>
  <si>
    <t xml:space="preserve"> Gain on disposal of property,plant and equipment</t>
  </si>
  <si>
    <t xml:space="preserve"> Unrealised loss/(gain) on foreign exchange</t>
  </si>
  <si>
    <t xml:space="preserve"> Realised loss/(gain) on foreign exchange</t>
  </si>
  <si>
    <t>The Group's operations were not materially affected by any major seasonal or cyclical changes during the financial year and the current quarter</t>
  </si>
  <si>
    <t>under review.</t>
  </si>
  <si>
    <t>Balance as at 1 January 2012</t>
  </si>
  <si>
    <t>The auditors’ report  on the financial statements of the Group for the FYE 31 December 2011 were not subject to any audit qualification.</t>
  </si>
  <si>
    <t>There were no changes in contingent liabilities and contingent assets since the last annual balance sheet as at 31 December 2011.</t>
  </si>
  <si>
    <t>Operating profit</t>
  </si>
  <si>
    <t>Earnings per share attributable to 
shareholders of the Company (sen) :</t>
  </si>
  <si>
    <t xml:space="preserve">Earnings Per Share </t>
  </si>
  <si>
    <t>The basic earnings per share for the quarter and cumulative year to date are computed as follow:</t>
  </si>
  <si>
    <t>Net profit for the period (RM'000)</t>
  </si>
  <si>
    <t>Basic Earnings Per Share based on</t>
  </si>
  <si>
    <t>Less: Consolidation adjustments</t>
  </si>
  <si>
    <t>Total retained profits of the Company and its subsidiaries:</t>
  </si>
  <si>
    <t>-Realised</t>
  </si>
  <si>
    <t>-Unrealised</t>
  </si>
  <si>
    <t>Segmental information is presented in respect of the Group's business segments.</t>
  </si>
  <si>
    <t>Fine Pitch Connector Pins</t>
  </si>
  <si>
    <t>Other Electronic Components</t>
  </si>
  <si>
    <t xml:space="preserve">Holding Company's Interest Income </t>
  </si>
  <si>
    <t>Elimination</t>
  </si>
  <si>
    <t>Segment Revenue</t>
  </si>
  <si>
    <t>Revenue from external customers</t>
  </si>
  <si>
    <t>Inter-segment revenue</t>
  </si>
  <si>
    <t>Total revenue</t>
  </si>
  <si>
    <t>Segment Results</t>
  </si>
  <si>
    <t>Interest income in subsidiaries</t>
  </si>
  <si>
    <t>Interest expense</t>
  </si>
  <si>
    <t>Net profit for the period</t>
  </si>
  <si>
    <t>LED Applications And Customisation</t>
  </si>
  <si>
    <t>Profit before taxation is derived from</t>
  </si>
  <si>
    <t xml:space="preserve">   after charging/(crediting)</t>
  </si>
  <si>
    <t>Income tax refund</t>
  </si>
  <si>
    <t>30.09.12</t>
  </si>
  <si>
    <t>Provision for taxation</t>
  </si>
  <si>
    <t>Taxation comprise the following :</t>
  </si>
  <si>
    <t>Based on results or the period</t>
  </si>
  <si>
    <t>- Current taxation</t>
  </si>
  <si>
    <t>- Deferred tax</t>
  </si>
  <si>
    <t>Profit before taxation margin</t>
  </si>
  <si>
    <t>FOR THE FOURTH QUARTER ENDED 31 DECEMBER 2012</t>
  </si>
  <si>
    <t>31.12.12</t>
  </si>
  <si>
    <t>CONDENSED CONSOLIDATED STATEMENT OF FINANCIAL POSITION AS AT 31 DECEMBER 2012</t>
  </si>
  <si>
    <t>Balance as at 31 December 2012</t>
  </si>
  <si>
    <t>Balance as at 31 December 2011</t>
  </si>
  <si>
    <t>INTERIM FINANCIAL REPORT FOR THE FOURTH QUARTER ENDED 31 DECEMBER 2012</t>
  </si>
  <si>
    <t>Results for the Year-To-Date ended 31 December 2012</t>
  </si>
  <si>
    <t>Results for the Year-To-Date ended 31 December 2011</t>
  </si>
  <si>
    <t>There has been no revalution of property, plant and equipment during the quarter ended 31 December 2012.</t>
  </si>
  <si>
    <t>As at 31 December 2012, all property, plant and equipment were stated at cost less accumulated depreciation.</t>
  </si>
  <si>
    <t>Particulars of the Group's borrowings denominated in Ringgit Malaysia as at 31 December 2012 are as follow:-</t>
  </si>
  <si>
    <t>No interim or final ordinary dividend was proposed or declared for the financial period ended 31 December 2012.</t>
  </si>
  <si>
    <t>derivatives and exceptional items for the current quarter and financial period ended 31 December 2012.</t>
  </si>
  <si>
    <t>Deferred tax liabilities</t>
  </si>
  <si>
    <t>(Decrease)/Increase in payables</t>
  </si>
  <si>
    <t>Decrease/(Increase) in receivables</t>
  </si>
  <si>
    <t>Proceeds from finance lease</t>
  </si>
  <si>
    <t xml:space="preserve">Other than the above items, there were no gain or loss on disposal of quoted or unquoted investments, gain or loss on </t>
  </si>
  <si>
    <t>Authorised and contracted but not provided for :</t>
  </si>
  <si>
    <t>Purchase of property, plant and equipment</t>
  </si>
  <si>
    <t xml:space="preserve">     Deferred taxation</t>
  </si>
  <si>
    <t xml:space="preserve">     Unrealised loss/(gain) on forex</t>
  </si>
  <si>
    <t>Impairment loss on plant and equipment</t>
  </si>
  <si>
    <t>Impairment loss on trade receivables</t>
  </si>
  <si>
    <t>Under provision in prior year</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</si>
</sst>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 numFmtId="184" formatCode="#,##0_ ;\-#,##0\ "/>
    <numFmt numFmtId="185" formatCode="_(* #,##0.0_);_(* \(#,##0.0\);_(* &quot;-&quot;??_);_(@_)"/>
    <numFmt numFmtId="186" formatCode="#,##0.0000_ ;\-#,##0.0000\ "/>
    <numFmt numFmtId="187" formatCode="_-* #,##0.0000_-;\-* #,##0.0000_-;_-* &quot;-&quot;????_-;_-@_-"/>
    <numFmt numFmtId="188" formatCode="&quot;Yes&quot;;&quot;Yes&quot;;&quot;No&quot;"/>
    <numFmt numFmtId="189" formatCode="&quot;True&quot;;&quot;True&quot;;&quot;False&quot;"/>
    <numFmt numFmtId="190" formatCode="&quot;On&quot;;&quot;On&quot;;&quot;Off&quot;"/>
    <numFmt numFmtId="191" formatCode="0.00_);\(0.00\)"/>
    <numFmt numFmtId="192" formatCode="_(* #,##0.000_);_(* \(#,##0.000\);_(* &quot;-&quot;??_);_(@_)"/>
    <numFmt numFmtId="193" formatCode="#,##0.0"/>
    <numFmt numFmtId="194" formatCode="[$€-2]\ #,##0.00_);[Red]\([$€-2]\ #,##0.00\)"/>
    <numFmt numFmtId="195" formatCode="0.0"/>
  </numFmts>
  <fonts count="50">
    <font>
      <sz val="10"/>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10"/>
      <name val="Times New Roman"/>
      <family val="1"/>
    </font>
    <font>
      <b/>
      <sz val="9"/>
      <name val="Times New Roman"/>
      <family val="1"/>
    </font>
    <font>
      <b/>
      <sz val="12"/>
      <name val="Times New Roman"/>
      <family val="1"/>
    </font>
    <font>
      <u val="single"/>
      <sz val="10"/>
      <color indexed="12"/>
      <name val="Arial"/>
      <family val="2"/>
    </font>
    <font>
      <u val="single"/>
      <sz val="10"/>
      <color indexed="36"/>
      <name val="Arial"/>
      <family val="2"/>
    </font>
    <font>
      <sz val="11"/>
      <name val="Times New Roman"/>
      <family val="1"/>
    </font>
    <font>
      <b/>
      <sz val="10"/>
      <name val="Arial"/>
      <family val="2"/>
    </font>
    <font>
      <b/>
      <sz val="11"/>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0">
    <xf numFmtId="0" fontId="0" fillId="0" borderId="0" xfId="0" applyAlignment="1">
      <alignment/>
    </xf>
    <xf numFmtId="0" fontId="1" fillId="0" borderId="0" xfId="0" applyFont="1" applyAlignment="1">
      <alignment/>
    </xf>
    <xf numFmtId="0" fontId="1" fillId="0" borderId="0" xfId="0" applyFont="1" applyFill="1" applyAlignment="1">
      <alignment/>
    </xf>
    <xf numFmtId="173" fontId="2" fillId="0" borderId="0" xfId="42" applyNumberFormat="1" applyFont="1" applyFill="1" applyAlignment="1">
      <alignment/>
    </xf>
    <xf numFmtId="0" fontId="2" fillId="0" borderId="0" xfId="0" applyFont="1" applyFill="1" applyAlignment="1">
      <alignment/>
    </xf>
    <xf numFmtId="0" fontId="2" fillId="0" borderId="0" xfId="0" applyFont="1" applyFill="1" applyAlignment="1">
      <alignment horizontal="center"/>
    </xf>
    <xf numFmtId="173" fontId="2" fillId="0" borderId="0" xfId="42" applyNumberFormat="1" applyFont="1" applyFill="1" applyAlignment="1">
      <alignment horizontal="right"/>
    </xf>
    <xf numFmtId="173" fontId="2" fillId="0" borderId="0" xfId="42" applyNumberFormat="1" applyFont="1" applyFill="1" applyBorder="1" applyAlignment="1">
      <alignment/>
    </xf>
    <xf numFmtId="173" fontId="2" fillId="0" borderId="10" xfId="42" applyNumberFormat="1" applyFont="1" applyFill="1" applyBorder="1" applyAlignment="1">
      <alignment/>
    </xf>
    <xf numFmtId="0" fontId="2" fillId="0" borderId="0" xfId="0" applyFont="1" applyAlignment="1">
      <alignment/>
    </xf>
    <xf numFmtId="173" fontId="2" fillId="0" borderId="0" xfId="42" applyNumberFormat="1" applyFont="1" applyAlignment="1">
      <alignment/>
    </xf>
    <xf numFmtId="0" fontId="2" fillId="0" borderId="0" xfId="0" applyFont="1" applyFill="1" applyAlignment="1">
      <alignment horizontal="justify"/>
    </xf>
    <xf numFmtId="41" fontId="1" fillId="0" borderId="0" xfId="0" applyNumberFormat="1" applyFont="1" applyFill="1" applyAlignment="1">
      <alignment/>
    </xf>
    <xf numFmtId="0" fontId="0" fillId="0" borderId="0" xfId="0" applyFont="1" applyAlignment="1">
      <alignment/>
    </xf>
    <xf numFmtId="41" fontId="4" fillId="0" borderId="0" xfId="0" applyNumberFormat="1" applyFont="1" applyAlignment="1">
      <alignment/>
    </xf>
    <xf numFmtId="41" fontId="1" fillId="0" borderId="0" xfId="0" applyNumberFormat="1" applyFont="1" applyAlignment="1">
      <alignment horizontal="left"/>
    </xf>
    <xf numFmtId="41" fontId="2" fillId="0" borderId="0" xfId="0" applyNumberFormat="1" applyFont="1" applyAlignment="1">
      <alignment/>
    </xf>
    <xf numFmtId="0" fontId="0" fillId="0" borderId="0" xfId="0" applyFont="1" applyFill="1" applyAlignment="1">
      <alignment horizontal="center"/>
    </xf>
    <xf numFmtId="41" fontId="1" fillId="0" borderId="0" xfId="42" applyNumberFormat="1" applyFont="1" applyAlignment="1">
      <alignment/>
    </xf>
    <xf numFmtId="41" fontId="2" fillId="0" borderId="0" xfId="42" applyNumberFormat="1" applyFont="1" applyAlignment="1">
      <alignment/>
    </xf>
    <xf numFmtId="41" fontId="2" fillId="0" borderId="0" xfId="42" applyNumberFormat="1" applyFont="1" applyBorder="1" applyAlignment="1">
      <alignment/>
    </xf>
    <xf numFmtId="41" fontId="2" fillId="0" borderId="11" xfId="42"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1" fillId="0" borderId="0" xfId="0" applyFont="1" applyFill="1" applyAlignment="1">
      <alignment horizontal="left"/>
    </xf>
    <xf numFmtId="0" fontId="1" fillId="0" borderId="0" xfId="0" applyFont="1" applyFill="1" applyAlignment="1" quotePrefix="1">
      <alignment horizontal="left"/>
    </xf>
    <xf numFmtId="0" fontId="2" fillId="0" borderId="0" xfId="0" applyFont="1" applyBorder="1" applyAlignment="1">
      <alignment/>
    </xf>
    <xf numFmtId="173" fontId="2" fillId="0" borderId="0" xfId="42" applyNumberFormat="1" applyFont="1" applyFill="1" applyBorder="1" applyAlignment="1">
      <alignment horizontal="center"/>
    </xf>
    <xf numFmtId="0" fontId="2" fillId="0" borderId="0" xfId="0" applyFont="1" applyFill="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2" fillId="0" borderId="0" xfId="0" applyFont="1" applyFill="1" applyAlignment="1" quotePrefix="1">
      <alignment/>
    </xf>
    <xf numFmtId="0" fontId="3" fillId="0" borderId="0" xfId="0" applyFont="1" applyFill="1" applyAlignment="1">
      <alignment/>
    </xf>
    <xf numFmtId="173" fontId="2" fillId="0" borderId="0" xfId="42" applyNumberFormat="1" applyFont="1" applyAlignment="1">
      <alignment horizontal="center"/>
    </xf>
    <xf numFmtId="41" fontId="1" fillId="0" borderId="0" xfId="0" applyNumberFormat="1" applyFont="1" applyFill="1" applyAlignment="1">
      <alignment/>
    </xf>
    <xf numFmtId="173" fontId="2" fillId="0" borderId="11" xfId="42" applyNumberFormat="1" applyFont="1" applyFill="1" applyBorder="1" applyAlignment="1">
      <alignment/>
    </xf>
    <xf numFmtId="173" fontId="2" fillId="0" borderId="12" xfId="42" applyNumberFormat="1" applyFont="1" applyFill="1" applyBorder="1" applyAlignment="1">
      <alignment/>
    </xf>
    <xf numFmtId="173" fontId="2" fillId="0" borderId="13" xfId="42" applyNumberFormat="1" applyFont="1" applyFill="1" applyBorder="1" applyAlignment="1">
      <alignment/>
    </xf>
    <xf numFmtId="173" fontId="2" fillId="0" borderId="14" xfId="42" applyNumberFormat="1" applyFont="1" applyFill="1" applyBorder="1" applyAlignment="1">
      <alignment/>
    </xf>
    <xf numFmtId="37" fontId="2" fillId="0" borderId="0" xfId="0" applyNumberFormat="1" applyFont="1" applyFill="1" applyAlignment="1">
      <alignment horizontal="left"/>
    </xf>
    <xf numFmtId="41" fontId="2" fillId="0" borderId="11" xfId="0" applyNumberFormat="1" applyFont="1" applyFill="1" applyBorder="1" applyAlignment="1">
      <alignment/>
    </xf>
    <xf numFmtId="41" fontId="2" fillId="0" borderId="11" xfId="0" applyNumberFormat="1" applyFont="1" applyBorder="1" applyAlignment="1">
      <alignment/>
    </xf>
    <xf numFmtId="9" fontId="5" fillId="0" borderId="0" xfId="61" applyFont="1" applyFill="1" applyAlignment="1">
      <alignment/>
    </xf>
    <xf numFmtId="41" fontId="2" fillId="0" borderId="15" xfId="0" applyNumberFormat="1" applyFont="1" applyFill="1" applyBorder="1" applyAlignment="1">
      <alignment/>
    </xf>
    <xf numFmtId="0" fontId="1" fillId="0" borderId="0" xfId="0" applyFont="1" applyFill="1" applyAlignment="1">
      <alignment horizontal="center"/>
    </xf>
    <xf numFmtId="0" fontId="6" fillId="0" borderId="0" xfId="0" applyFont="1" applyFill="1" applyAlignment="1">
      <alignment horizontal="center"/>
    </xf>
    <xf numFmtId="41" fontId="7" fillId="0" borderId="0" xfId="0" applyNumberFormat="1" applyFont="1" applyAlignment="1">
      <alignment/>
    </xf>
    <xf numFmtId="173" fontId="1" fillId="0" borderId="0" xfId="42" applyNumberFormat="1" applyFont="1" applyFill="1" applyAlignment="1">
      <alignment/>
    </xf>
    <xf numFmtId="173" fontId="1" fillId="0" borderId="0" xfId="42" applyNumberFormat="1" applyFont="1" applyFill="1" applyAlignment="1">
      <alignment horizontal="center"/>
    </xf>
    <xf numFmtId="0" fontId="0" fillId="0" borderId="0" xfId="0" applyFill="1" applyAlignment="1">
      <alignment/>
    </xf>
    <xf numFmtId="0" fontId="2" fillId="0" borderId="0" xfId="0" applyFont="1" applyFill="1" applyBorder="1" applyAlignment="1">
      <alignment horizontal="center"/>
    </xf>
    <xf numFmtId="41" fontId="0" fillId="0" borderId="0" xfId="0" applyNumberFormat="1" applyFont="1" applyFill="1" applyAlignment="1">
      <alignment/>
    </xf>
    <xf numFmtId="0" fontId="0" fillId="0" borderId="0" xfId="0" applyFill="1" applyBorder="1" applyAlignment="1">
      <alignment/>
    </xf>
    <xf numFmtId="41" fontId="2" fillId="0" borderId="0" xfId="42" applyNumberFormat="1" applyFont="1" applyFill="1" applyBorder="1" applyAlignment="1">
      <alignment/>
    </xf>
    <xf numFmtId="173" fontId="1" fillId="0" borderId="0" xfId="42" applyNumberFormat="1" applyFont="1" applyFill="1" applyAlignment="1" quotePrefix="1">
      <alignment horizontal="center"/>
    </xf>
    <xf numFmtId="0" fontId="2" fillId="0" borderId="0" xfId="0" applyFont="1" applyAlignment="1" quotePrefix="1">
      <alignment/>
    </xf>
    <xf numFmtId="0" fontId="0" fillId="0" borderId="0" xfId="0" applyFont="1" applyAlignment="1">
      <alignment/>
    </xf>
    <xf numFmtId="41" fontId="2" fillId="0" borderId="0" xfId="0" applyNumberFormat="1" applyFont="1" applyFill="1" applyAlignment="1">
      <alignment horizontal="center"/>
    </xf>
    <xf numFmtId="41" fontId="2" fillId="0" borderId="11" xfId="0" applyNumberFormat="1" applyFont="1" applyFill="1" applyBorder="1" applyAlignment="1">
      <alignment horizontal="center"/>
    </xf>
    <xf numFmtId="41" fontId="0" fillId="0" borderId="0" xfId="0" applyNumberFormat="1" applyFont="1" applyFill="1" applyAlignment="1">
      <alignment/>
    </xf>
    <xf numFmtId="173" fontId="2" fillId="0" borderId="16" xfId="42" applyNumberFormat="1"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0" fontId="1" fillId="0" borderId="0" xfId="0" applyFont="1" applyFill="1" applyAlignment="1">
      <alignment horizontal="center" vertical="justify"/>
    </xf>
    <xf numFmtId="0" fontId="1" fillId="0" borderId="0" xfId="0" applyFont="1" applyFill="1" applyBorder="1" applyAlignment="1">
      <alignment horizontal="center"/>
    </xf>
    <xf numFmtId="0" fontId="2" fillId="0" borderId="0" xfId="0" applyNumberFormat="1" applyFont="1" applyFill="1" applyAlignment="1">
      <alignment/>
    </xf>
    <xf numFmtId="38" fontId="2" fillId="0" borderId="0" xfId="0" applyNumberFormat="1" applyFont="1" applyBorder="1" applyAlignment="1">
      <alignment/>
    </xf>
    <xf numFmtId="0" fontId="0" fillId="0" borderId="0" xfId="0" applyFont="1" applyBorder="1" applyAlignment="1">
      <alignment/>
    </xf>
    <xf numFmtId="41" fontId="2" fillId="0" borderId="17" xfId="42" applyNumberFormat="1" applyFont="1" applyBorder="1" applyAlignment="1">
      <alignment/>
    </xf>
    <xf numFmtId="41" fontId="2" fillId="0" borderId="18" xfId="42" applyNumberFormat="1" applyFont="1" applyBorder="1" applyAlignment="1">
      <alignment/>
    </xf>
    <xf numFmtId="173" fontId="2" fillId="0" borderId="0" xfId="0" applyNumberFormat="1" applyFont="1" applyAlignment="1">
      <alignment/>
    </xf>
    <xf numFmtId="3" fontId="2" fillId="0" borderId="0" xfId="0" applyNumberFormat="1" applyFont="1" applyAlignment="1">
      <alignment/>
    </xf>
    <xf numFmtId="10" fontId="0" fillId="0" borderId="0" xfId="61" applyNumberFormat="1" applyFont="1" applyAlignment="1">
      <alignment/>
    </xf>
    <xf numFmtId="10" fontId="2" fillId="0" borderId="0" xfId="61" applyNumberFormat="1" applyFont="1" applyFill="1" applyAlignment="1">
      <alignment horizontal="center"/>
    </xf>
    <xf numFmtId="173" fontId="2" fillId="0" borderId="0" xfId="0" applyNumberFormat="1" applyFont="1" applyFill="1" applyAlignment="1">
      <alignment/>
    </xf>
    <xf numFmtId="0" fontId="0" fillId="0" borderId="0" xfId="0" applyFont="1" applyFill="1" applyAlignment="1">
      <alignment/>
    </xf>
    <xf numFmtId="173" fontId="2" fillId="0" borderId="0" xfId="42" applyNumberFormat="1" applyFont="1" applyFill="1" applyAlignment="1" quotePrefix="1">
      <alignment/>
    </xf>
    <xf numFmtId="0" fontId="5" fillId="0" borderId="0" xfId="0" applyFont="1" applyFill="1" applyAlignment="1">
      <alignment/>
    </xf>
    <xf numFmtId="3" fontId="2" fillId="0" borderId="10" xfId="0" applyNumberFormat="1" applyFont="1" applyBorder="1" applyAlignment="1">
      <alignment/>
    </xf>
    <xf numFmtId="41" fontId="6" fillId="0" borderId="0" xfId="0" applyNumberFormat="1" applyFont="1" applyAlignment="1">
      <alignment horizontal="center"/>
    </xf>
    <xf numFmtId="43" fontId="2" fillId="0" borderId="0" xfId="42" applyNumberFormat="1" applyFont="1" applyFill="1" applyAlignment="1">
      <alignment/>
    </xf>
    <xf numFmtId="43" fontId="2" fillId="0" borderId="0" xfId="0" applyNumberFormat="1" applyFont="1" applyFill="1" applyAlignment="1">
      <alignment/>
    </xf>
    <xf numFmtId="43" fontId="0" fillId="0" borderId="0" xfId="0" applyNumberFormat="1" applyAlignment="1">
      <alignment/>
    </xf>
    <xf numFmtId="173" fontId="2" fillId="0" borderId="0" xfId="0" applyNumberFormat="1" applyFont="1" applyFill="1" applyBorder="1" applyAlignment="1">
      <alignment/>
    </xf>
    <xf numFmtId="0" fontId="1" fillId="0" borderId="0" xfId="0" applyNumberFormat="1" applyFont="1" applyFill="1" applyAlignment="1">
      <alignment horizontal="center" wrapText="1"/>
    </xf>
    <xf numFmtId="0" fontId="0" fillId="0" borderId="0" xfId="0" applyFont="1" applyFill="1" applyBorder="1" applyAlignment="1">
      <alignment/>
    </xf>
    <xf numFmtId="0" fontId="0" fillId="0" borderId="0" xfId="0" applyFont="1" applyBorder="1" applyAlignment="1">
      <alignment/>
    </xf>
    <xf numFmtId="0" fontId="2" fillId="0" borderId="0" xfId="0" applyFont="1" applyFill="1" applyAlignment="1">
      <alignment wrapText="1"/>
    </xf>
    <xf numFmtId="0" fontId="2" fillId="0" borderId="0" xfId="0" applyFont="1" applyFill="1" applyAlignment="1">
      <alignment horizontal="center" wrapText="1"/>
    </xf>
    <xf numFmtId="186" fontId="2" fillId="0" borderId="11" xfId="0" applyNumberFormat="1" applyFont="1" applyBorder="1" applyAlignment="1">
      <alignment/>
    </xf>
    <xf numFmtId="43" fontId="2" fillId="0" borderId="15" xfId="42" applyFont="1" applyFill="1" applyBorder="1" applyAlignment="1">
      <alignment/>
    </xf>
    <xf numFmtId="173" fontId="0" fillId="0" borderId="0" xfId="42" applyNumberFormat="1" applyFont="1" applyFill="1" applyAlignment="1">
      <alignment/>
    </xf>
    <xf numFmtId="41" fontId="2" fillId="0" borderId="0" xfId="0" applyNumberFormat="1" applyFont="1" applyFill="1" applyBorder="1" applyAlignment="1">
      <alignment horizontal="center"/>
    </xf>
    <xf numFmtId="0" fontId="1" fillId="0" borderId="0" xfId="0" applyFont="1" applyFill="1" applyAlignment="1">
      <alignment horizontal="center" wrapText="1"/>
    </xf>
    <xf numFmtId="41" fontId="2" fillId="0" borderId="15" xfId="0" applyNumberFormat="1" applyFont="1" applyFill="1" applyBorder="1" applyAlignment="1">
      <alignment horizontal="center"/>
    </xf>
    <xf numFmtId="174" fontId="2" fillId="0" borderId="15" xfId="0" applyNumberFormat="1" applyFont="1" applyFill="1" applyBorder="1" applyAlignment="1">
      <alignment horizontal="center"/>
    </xf>
    <xf numFmtId="174" fontId="2" fillId="0" borderId="0" xfId="0" applyNumberFormat="1" applyFont="1" applyFill="1" applyBorder="1" applyAlignment="1">
      <alignment horizontal="center"/>
    </xf>
    <xf numFmtId="0" fontId="1" fillId="0" borderId="0" xfId="0" applyFont="1" applyAlignment="1">
      <alignment horizontal="center" vertical="top" wrapText="1"/>
    </xf>
    <xf numFmtId="0" fontId="10" fillId="0" borderId="0" xfId="0" applyFont="1" applyAlignment="1">
      <alignment horizontal="justify" vertical="top" wrapText="1"/>
    </xf>
    <xf numFmtId="0" fontId="10" fillId="0" borderId="0" xfId="0" applyFont="1" applyAlignment="1">
      <alignment horizontal="center" vertical="top" wrapText="1"/>
    </xf>
    <xf numFmtId="0" fontId="2" fillId="0" borderId="0" xfId="0" applyFont="1" applyAlignment="1">
      <alignment horizontal="justify" vertical="top" wrapText="1"/>
    </xf>
    <xf numFmtId="3" fontId="2" fillId="0" borderId="0" xfId="0" applyNumberFormat="1" applyFont="1" applyAlignment="1">
      <alignment horizontal="center" vertical="top" wrapText="1"/>
    </xf>
    <xf numFmtId="0" fontId="2" fillId="0" borderId="0" xfId="0" applyFont="1" applyAlignment="1">
      <alignment vertical="top" wrapText="1"/>
    </xf>
    <xf numFmtId="41" fontId="2" fillId="0" borderId="0" xfId="42" applyNumberFormat="1" applyFont="1" applyFill="1" applyAlignment="1">
      <alignment/>
    </xf>
    <xf numFmtId="41" fontId="2" fillId="0" borderId="11" xfId="42" applyNumberFormat="1" applyFont="1" applyFill="1" applyBorder="1" applyAlignment="1">
      <alignment/>
    </xf>
    <xf numFmtId="41" fontId="1" fillId="0" borderId="0" xfId="42" applyNumberFormat="1" applyFont="1" applyFill="1" applyAlignment="1">
      <alignment/>
    </xf>
    <xf numFmtId="41" fontId="2" fillId="0" borderId="17" xfId="42" applyNumberFormat="1" applyFont="1" applyFill="1" applyBorder="1" applyAlignment="1">
      <alignment/>
    </xf>
    <xf numFmtId="41" fontId="11" fillId="0" borderId="0" xfId="0" applyNumberFormat="1" applyFont="1" applyFill="1" applyAlignment="1">
      <alignment horizontal="center"/>
    </xf>
    <xf numFmtId="0" fontId="1" fillId="0" borderId="0" xfId="0" applyFont="1" applyFill="1" applyAlignment="1">
      <alignment horizontal="center" vertical="top" wrapText="1"/>
    </xf>
    <xf numFmtId="37" fontId="2" fillId="0" borderId="0" xfId="0" applyNumberFormat="1" applyFont="1" applyFill="1" applyAlignment="1">
      <alignment horizontal="center"/>
    </xf>
    <xf numFmtId="37" fontId="2" fillId="0" borderId="0" xfId="0" applyNumberFormat="1" applyFont="1" applyAlignment="1">
      <alignment horizontal="center" vertical="top" wrapText="1"/>
    </xf>
    <xf numFmtId="37" fontId="2" fillId="0" borderId="0" xfId="42" applyNumberFormat="1" applyFont="1" applyAlignment="1" quotePrefix="1">
      <alignment horizontal="center" vertical="center"/>
    </xf>
    <xf numFmtId="0" fontId="11" fillId="0" borderId="0" xfId="0" applyFont="1" applyAlignment="1">
      <alignment horizontal="left"/>
    </xf>
    <xf numFmtId="37" fontId="2" fillId="0" borderId="0" xfId="0" applyNumberFormat="1" applyFont="1" applyAlignment="1">
      <alignment horizontal="center" vertical="center" wrapText="1"/>
    </xf>
    <xf numFmtId="0" fontId="0" fillId="0" borderId="0" xfId="57">
      <alignment/>
      <protection/>
    </xf>
    <xf numFmtId="0" fontId="2" fillId="0" borderId="0" xfId="57" applyFont="1">
      <alignment/>
      <protection/>
    </xf>
    <xf numFmtId="15" fontId="2" fillId="0" borderId="0" xfId="57" applyNumberFormat="1" applyFont="1">
      <alignment/>
      <protection/>
    </xf>
    <xf numFmtId="0" fontId="12" fillId="0" borderId="0" xfId="0" applyFont="1" applyAlignment="1">
      <alignment/>
    </xf>
    <xf numFmtId="41" fontId="7" fillId="0" borderId="0" xfId="0" applyNumberFormat="1" applyFont="1" applyFill="1" applyAlignment="1">
      <alignment/>
    </xf>
    <xf numFmtId="41" fontId="0" fillId="0" borderId="0" xfId="61" applyNumberFormat="1" applyFont="1" applyAlignment="1">
      <alignment/>
    </xf>
    <xf numFmtId="43" fontId="0" fillId="0" borderId="0" xfId="0" applyNumberFormat="1" applyFont="1" applyAlignment="1">
      <alignment/>
    </xf>
    <xf numFmtId="173" fontId="2" fillId="0" borderId="10" xfId="0" applyNumberFormat="1" applyFont="1" applyFill="1" applyBorder="1" applyAlignment="1">
      <alignment/>
    </xf>
    <xf numFmtId="0" fontId="2" fillId="0" borderId="0" xfId="0" applyFont="1" applyFill="1" applyAlignment="1">
      <alignment vertical="justify"/>
    </xf>
    <xf numFmtId="0" fontId="1" fillId="0" borderId="0" xfId="0" applyFont="1" applyFill="1" applyAlignment="1">
      <alignment horizontal="left" vertical="center"/>
    </xf>
    <xf numFmtId="0" fontId="2" fillId="0" borderId="0" xfId="0" applyFont="1" applyFill="1" applyAlignment="1">
      <alignment vertical="center"/>
    </xf>
    <xf numFmtId="0" fontId="2" fillId="0" borderId="0" xfId="0" applyFont="1" applyAlignment="1">
      <alignment vertical="center"/>
    </xf>
    <xf numFmtId="0" fontId="1" fillId="0" borderId="0" xfId="57" applyFont="1" applyFill="1">
      <alignment/>
      <protection/>
    </xf>
    <xf numFmtId="0" fontId="0" fillId="0" borderId="0" xfId="57" applyFont="1" applyFill="1">
      <alignment/>
      <protection/>
    </xf>
    <xf numFmtId="0" fontId="0" fillId="0" borderId="0" xfId="57" applyFill="1">
      <alignment/>
      <protection/>
    </xf>
    <xf numFmtId="37" fontId="2" fillId="0" borderId="0" xfId="0" applyNumberFormat="1" applyFont="1" applyFill="1" applyAlignment="1">
      <alignment/>
    </xf>
    <xf numFmtId="41" fontId="2" fillId="0" borderId="0" xfId="43" applyFont="1" applyAlignment="1">
      <alignment horizontal="center" vertical="top" wrapText="1"/>
    </xf>
    <xf numFmtId="41" fontId="2" fillId="0" borderId="0" xfId="43" applyFont="1" applyFill="1" applyAlignment="1">
      <alignment/>
    </xf>
    <xf numFmtId="0" fontId="2" fillId="0" borderId="11" xfId="0" applyFont="1" applyFill="1" applyBorder="1" applyAlignment="1">
      <alignment/>
    </xf>
    <xf numFmtId="0" fontId="2" fillId="0" borderId="0" xfId="58" applyFont="1" applyFill="1">
      <alignment/>
      <protection/>
    </xf>
    <xf numFmtId="0" fontId="1" fillId="0" borderId="0" xfId="58" applyFont="1" applyFill="1" applyBorder="1" applyAlignment="1">
      <alignment horizontal="right" wrapText="1"/>
      <protection/>
    </xf>
    <xf numFmtId="0" fontId="1" fillId="0" borderId="0" xfId="58" applyFont="1" applyFill="1" applyBorder="1" applyAlignment="1">
      <alignment horizontal="right"/>
      <protection/>
    </xf>
    <xf numFmtId="0" fontId="1" fillId="0" borderId="0" xfId="58" applyFont="1" applyFill="1" applyAlignment="1">
      <alignment horizontal="right" wrapText="1"/>
      <protection/>
    </xf>
    <xf numFmtId="0" fontId="1" fillId="0" borderId="0" xfId="0" applyFont="1" applyFill="1" applyAlignment="1">
      <alignment horizontal="right"/>
    </xf>
    <xf numFmtId="0" fontId="1" fillId="0" borderId="0" xfId="58" applyFont="1" applyFill="1">
      <alignment/>
      <protection/>
    </xf>
    <xf numFmtId="0" fontId="0" fillId="0" borderId="0" xfId="58" applyFont="1" applyFill="1">
      <alignment/>
      <protection/>
    </xf>
    <xf numFmtId="173" fontId="2" fillId="0" borderId="0" xfId="42" applyNumberFormat="1" applyFont="1" applyFill="1" applyAlignment="1">
      <alignment horizontal="center"/>
    </xf>
    <xf numFmtId="173" fontId="2" fillId="0" borderId="10" xfId="42" applyNumberFormat="1" applyFont="1" applyFill="1" applyBorder="1" applyAlignment="1">
      <alignment horizontal="center"/>
    </xf>
    <xf numFmtId="173" fontId="0" fillId="0" borderId="0" xfId="42" applyNumberFormat="1" applyFont="1" applyFill="1" applyAlignment="1">
      <alignment horizontal="center"/>
    </xf>
    <xf numFmtId="0" fontId="0" fillId="0" borderId="0" xfId="58" applyFont="1" applyFill="1">
      <alignment/>
      <protection/>
    </xf>
    <xf numFmtId="173" fontId="0" fillId="0" borderId="0" xfId="42" applyNumberFormat="1" applyFont="1" applyFill="1" applyAlignment="1">
      <alignment horizontal="center"/>
    </xf>
    <xf numFmtId="173" fontId="0" fillId="0" borderId="0" xfId="42" applyNumberFormat="1" applyFont="1" applyFill="1" applyAlignment="1">
      <alignment/>
    </xf>
    <xf numFmtId="0" fontId="6" fillId="0" borderId="0" xfId="0" applyFont="1" applyFill="1" applyAlignment="1">
      <alignment horizontal="right"/>
    </xf>
    <xf numFmtId="0" fontId="13" fillId="0" borderId="0" xfId="0" applyFont="1" applyFill="1" applyAlignment="1">
      <alignment horizontal="center"/>
    </xf>
    <xf numFmtId="41" fontId="13" fillId="0" borderId="15" xfId="0" applyNumberFormat="1" applyFont="1" applyFill="1" applyBorder="1" applyAlignment="1">
      <alignment horizontal="left"/>
    </xf>
    <xf numFmtId="173" fontId="2" fillId="0" borderId="13" xfId="42" applyNumberFormat="1" applyFont="1" applyFill="1" applyBorder="1" applyAlignment="1">
      <alignment horizontal="right"/>
    </xf>
    <xf numFmtId="0" fontId="2" fillId="0" borderId="0" xfId="0" applyFont="1" applyFill="1" applyAlignment="1">
      <alignment horizontal="right"/>
    </xf>
    <xf numFmtId="0" fontId="2" fillId="0" borderId="11" xfId="0" applyFont="1" applyFill="1" applyBorder="1" applyAlignment="1">
      <alignment horizontal="right"/>
    </xf>
    <xf numFmtId="0" fontId="2" fillId="0" borderId="0" xfId="0" applyFont="1" applyFill="1" applyBorder="1" applyAlignment="1">
      <alignment horizontal="right"/>
    </xf>
    <xf numFmtId="0" fontId="2" fillId="0" borderId="14" xfId="0" applyFont="1" applyFill="1" applyBorder="1" applyAlignment="1">
      <alignment horizontal="right"/>
    </xf>
    <xf numFmtId="0" fontId="2" fillId="0" borderId="10" xfId="0" applyFont="1" applyFill="1" applyBorder="1" applyAlignment="1">
      <alignment horizontal="right"/>
    </xf>
    <xf numFmtId="0" fontId="1" fillId="0" borderId="0" xfId="0" applyFont="1" applyFill="1" applyAlignment="1">
      <alignment horizontal="center"/>
    </xf>
    <xf numFmtId="0" fontId="2" fillId="0" borderId="0" xfId="0" applyFont="1" applyFill="1" applyAlignment="1">
      <alignment horizontal="justify"/>
    </xf>
    <xf numFmtId="0" fontId="2" fillId="0" borderId="0" xfId="0" applyFont="1" applyFill="1" applyAlignment="1">
      <alignment horizontal="left" wrapText="1"/>
    </xf>
    <xf numFmtId="0" fontId="1" fillId="0" borderId="0" xfId="0" applyFont="1" applyFill="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usiness se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46</xdr:row>
      <xdr:rowOff>228600</xdr:rowOff>
    </xdr:from>
    <xdr:to>
      <xdr:col>6</xdr:col>
      <xdr:colOff>676275</xdr:colOff>
      <xdr:row>46</xdr:row>
      <xdr:rowOff>228600</xdr:rowOff>
    </xdr:to>
    <xdr:sp>
      <xdr:nvSpPr>
        <xdr:cNvPr id="1" name="Text Box 2"/>
        <xdr:cNvSpPr txBox="1">
          <a:spLocks noChangeArrowheads="1"/>
        </xdr:cNvSpPr>
      </xdr:nvSpPr>
      <xdr:spPr>
        <a:xfrm>
          <a:off x="285750" y="8239125"/>
          <a:ext cx="5486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une 2006No comparative figures are available as this is the first quarterly report to Bursa Malaysia Securities berhad.</a:t>
          </a:r>
        </a:p>
      </xdr:txBody>
    </xdr:sp>
    <xdr:clientData/>
  </xdr:twoCellAnchor>
  <xdr:twoCellAnchor>
    <xdr:from>
      <xdr:col>0</xdr:col>
      <xdr:colOff>9525</xdr:colOff>
      <xdr:row>43</xdr:row>
      <xdr:rowOff>19050</xdr:rowOff>
    </xdr:from>
    <xdr:to>
      <xdr:col>9</xdr:col>
      <xdr:colOff>0</xdr:colOff>
      <xdr:row>46</xdr:row>
      <xdr:rowOff>228600</xdr:rowOff>
    </xdr:to>
    <xdr:sp>
      <xdr:nvSpPr>
        <xdr:cNvPr id="2" name="Text Box 3"/>
        <xdr:cNvSpPr txBox="1">
          <a:spLocks noChangeArrowheads="1"/>
        </xdr:cNvSpPr>
      </xdr:nvSpPr>
      <xdr:spPr>
        <a:xfrm>
          <a:off x="9525" y="7543800"/>
          <a:ext cx="7115175" cy="6953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Comprehensive Income should be read in conjunction with the Group's audited financial statements for the financial year ended 31 December 2011 and the accompanying explanatory notes attached to this report)</a:t>
          </a:r>
        </a:p>
      </xdr:txBody>
    </xdr:sp>
    <xdr:clientData/>
  </xdr:twoCellAnchor>
  <xdr:twoCellAnchor>
    <xdr:from>
      <xdr:col>0</xdr:col>
      <xdr:colOff>314325</xdr:colOff>
      <xdr:row>46</xdr:row>
      <xdr:rowOff>228600</xdr:rowOff>
    </xdr:from>
    <xdr:to>
      <xdr:col>6</xdr:col>
      <xdr:colOff>676275</xdr:colOff>
      <xdr:row>46</xdr:row>
      <xdr:rowOff>228600</xdr:rowOff>
    </xdr:to>
    <xdr:sp>
      <xdr:nvSpPr>
        <xdr:cNvPr id="3" name="Text Box 4"/>
        <xdr:cNvSpPr txBox="1">
          <a:spLocks noChangeArrowheads="1"/>
        </xdr:cNvSpPr>
      </xdr:nvSpPr>
      <xdr:spPr>
        <a:xfrm>
          <a:off x="314325" y="8239125"/>
          <a:ext cx="54578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55</xdr:row>
      <xdr:rowOff>0</xdr:rowOff>
    </xdr:from>
    <xdr:to>
      <xdr:col>5</xdr:col>
      <xdr:colOff>590550</xdr:colOff>
      <xdr:row>58</xdr:row>
      <xdr:rowOff>114300</xdr:rowOff>
    </xdr:to>
    <xdr:sp>
      <xdr:nvSpPr>
        <xdr:cNvPr id="1" name="Text Box 1"/>
        <xdr:cNvSpPr txBox="1">
          <a:spLocks noChangeArrowheads="1"/>
        </xdr:cNvSpPr>
      </xdr:nvSpPr>
      <xdr:spPr>
        <a:xfrm>
          <a:off x="19050" y="10477500"/>
          <a:ext cx="7896225" cy="6858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Condensed Consolidated Statement of Financial Position should be read in conjunction with the Group's audited financial statements for the financial year ended 31 December 2011 and the accompanying explanatory notes attached to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9525</xdr:rowOff>
    </xdr:from>
    <xdr:to>
      <xdr:col>5</xdr:col>
      <xdr:colOff>590550</xdr:colOff>
      <xdr:row>41</xdr:row>
      <xdr:rowOff>0</xdr:rowOff>
    </xdr:to>
    <xdr:sp>
      <xdr:nvSpPr>
        <xdr:cNvPr id="1" name="Text Box 5"/>
        <xdr:cNvSpPr txBox="1">
          <a:spLocks noChangeArrowheads="1"/>
        </xdr:cNvSpPr>
      </xdr:nvSpPr>
      <xdr:spPr>
        <a:xfrm>
          <a:off x="19050" y="6076950"/>
          <a:ext cx="6743700" cy="6381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Changes In Equity should be read in conjunction with the Group's audited financial statements for the financial year ended 31 December 2011 and the accompanying explanatory notes attached to this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61</xdr:row>
      <xdr:rowOff>47625</xdr:rowOff>
    </xdr:from>
    <xdr:ext cx="76200" cy="200025"/>
    <xdr:sp fLocksText="0">
      <xdr:nvSpPr>
        <xdr:cNvPr id="1" name="Text Box 1"/>
        <xdr:cNvSpPr txBox="1">
          <a:spLocks noChangeArrowheads="1"/>
        </xdr:cNvSpPr>
      </xdr:nvSpPr>
      <xdr:spPr>
        <a:xfrm>
          <a:off x="4067175" y="1017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28575</xdr:colOff>
      <xdr:row>60</xdr:row>
      <xdr:rowOff>0</xdr:rowOff>
    </xdr:from>
    <xdr:to>
      <xdr:col>5</xdr:col>
      <xdr:colOff>0</xdr:colOff>
      <xdr:row>64</xdr:row>
      <xdr:rowOff>9525</xdr:rowOff>
    </xdr:to>
    <xdr:sp>
      <xdr:nvSpPr>
        <xdr:cNvPr id="2" name="Text Box 2"/>
        <xdr:cNvSpPr txBox="1">
          <a:spLocks noChangeArrowheads="1"/>
        </xdr:cNvSpPr>
      </xdr:nvSpPr>
      <xdr:spPr>
        <a:xfrm>
          <a:off x="28575" y="9963150"/>
          <a:ext cx="6486525" cy="6572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 should be read in conjunction with the Group's audited financial statements for the financial year ended 31 December 2011 and the accompanying explanatory notes attached to this report)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281</xdr:row>
      <xdr:rowOff>0</xdr:rowOff>
    </xdr:from>
    <xdr:to>
      <xdr:col>7</xdr:col>
      <xdr:colOff>314325</xdr:colOff>
      <xdr:row>281</xdr:row>
      <xdr:rowOff>0</xdr:rowOff>
    </xdr:to>
    <xdr:sp>
      <xdr:nvSpPr>
        <xdr:cNvPr id="1" name="Text Box 14"/>
        <xdr:cNvSpPr txBox="1">
          <a:spLocks noChangeArrowheads="1"/>
        </xdr:cNvSpPr>
      </xdr:nvSpPr>
      <xdr:spPr>
        <a:xfrm>
          <a:off x="314325" y="48558450"/>
          <a:ext cx="71818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281</xdr:row>
      <xdr:rowOff>0</xdr:rowOff>
    </xdr:from>
    <xdr:to>
      <xdr:col>7</xdr:col>
      <xdr:colOff>657225</xdr:colOff>
      <xdr:row>281</xdr:row>
      <xdr:rowOff>0</xdr:rowOff>
    </xdr:to>
    <xdr:sp>
      <xdr:nvSpPr>
        <xdr:cNvPr id="2" name="Text Box 15"/>
        <xdr:cNvSpPr txBox="1">
          <a:spLocks noChangeArrowheads="1"/>
        </xdr:cNvSpPr>
      </xdr:nvSpPr>
      <xdr:spPr>
        <a:xfrm>
          <a:off x="304800" y="48558450"/>
          <a:ext cx="7534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through its acting lawyers had appeared in Court on 30 April 2008 and the case has been fixed for trial on 24 September 2008 by the Court.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121</xdr:row>
      <xdr:rowOff>0</xdr:rowOff>
    </xdr:from>
    <xdr:to>
      <xdr:col>9</xdr:col>
      <xdr:colOff>514350</xdr:colOff>
      <xdr:row>121</xdr:row>
      <xdr:rowOff>0</xdr:rowOff>
    </xdr:to>
    <xdr:sp>
      <xdr:nvSpPr>
        <xdr:cNvPr id="3" name="Text Box 19"/>
        <xdr:cNvSpPr txBox="1">
          <a:spLocks noChangeArrowheads="1"/>
        </xdr:cNvSpPr>
      </xdr:nvSpPr>
      <xdr:spPr>
        <a:xfrm>
          <a:off x="323850" y="21078825"/>
          <a:ext cx="87630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153</xdr:row>
      <xdr:rowOff>114300</xdr:rowOff>
    </xdr:from>
    <xdr:to>
      <xdr:col>7</xdr:col>
      <xdr:colOff>619125</xdr:colOff>
      <xdr:row>158</xdr:row>
      <xdr:rowOff>9525</xdr:rowOff>
    </xdr:to>
    <xdr:sp>
      <xdr:nvSpPr>
        <xdr:cNvPr id="4" name="Text Box 24"/>
        <xdr:cNvSpPr txBox="1">
          <a:spLocks noChangeArrowheads="1"/>
        </xdr:cNvSpPr>
      </xdr:nvSpPr>
      <xdr:spPr>
        <a:xfrm>
          <a:off x="304800" y="26812875"/>
          <a:ext cx="7496175" cy="7048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 revenue for the current quarter increased by RM0.52 million or 3.33% to RM16.03 million as compared to the previous quarter's revenue of RM15.52 million. The Group recorded a profit before taxation of RM1.04 million as compared to a profit before taxation of RM0.60 million in the immediate preceding quarter. The higher profit before taxation recorded was mainly due to reversal of impairment loss on trade receivables as the debts is now fully recovered.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194</xdr:row>
      <xdr:rowOff>19050</xdr:rowOff>
    </xdr:from>
    <xdr:to>
      <xdr:col>7</xdr:col>
      <xdr:colOff>609600</xdr:colOff>
      <xdr:row>196</xdr:row>
      <xdr:rowOff>161925</xdr:rowOff>
    </xdr:to>
    <xdr:sp>
      <xdr:nvSpPr>
        <xdr:cNvPr id="5" name="Text Box 26"/>
        <xdr:cNvSpPr txBox="1">
          <a:spLocks noChangeArrowheads="1"/>
        </xdr:cNvSpPr>
      </xdr:nvSpPr>
      <xdr:spPr>
        <a:xfrm>
          <a:off x="304800" y="33537525"/>
          <a:ext cx="7486650" cy="46672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xdr:col>
      <xdr:colOff>28575</xdr:colOff>
      <xdr:row>49</xdr:row>
      <xdr:rowOff>142875</xdr:rowOff>
    </xdr:from>
    <xdr:to>
      <xdr:col>6</xdr:col>
      <xdr:colOff>809625</xdr:colOff>
      <xdr:row>51</xdr:row>
      <xdr:rowOff>133350</xdr:rowOff>
    </xdr:to>
    <xdr:sp>
      <xdr:nvSpPr>
        <xdr:cNvPr id="6" name="Text Box 43"/>
        <xdr:cNvSpPr txBox="1">
          <a:spLocks noChangeArrowheads="1"/>
        </xdr:cNvSpPr>
      </xdr:nvSpPr>
      <xdr:spPr>
        <a:xfrm>
          <a:off x="333375" y="8172450"/>
          <a:ext cx="6810375" cy="31432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No dividend has been paid in respect of the current quarter under review.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85725</xdr:colOff>
      <xdr:row>281</xdr:row>
      <xdr:rowOff>0</xdr:rowOff>
    </xdr:from>
    <xdr:to>
      <xdr:col>3</xdr:col>
      <xdr:colOff>314325</xdr:colOff>
      <xdr:row>281</xdr:row>
      <xdr:rowOff>0</xdr:rowOff>
    </xdr:to>
    <xdr:sp>
      <xdr:nvSpPr>
        <xdr:cNvPr id="7" name="Straight Arrow Connector 3"/>
        <xdr:cNvSpPr>
          <a:spLocks/>
        </xdr:cNvSpPr>
      </xdr:nvSpPr>
      <xdr:spPr>
        <a:xfrm>
          <a:off x="2981325" y="48558450"/>
          <a:ext cx="10287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281</xdr:row>
      <xdr:rowOff>0</xdr:rowOff>
    </xdr:from>
    <xdr:to>
      <xdr:col>5</xdr:col>
      <xdr:colOff>114300</xdr:colOff>
      <xdr:row>281</xdr:row>
      <xdr:rowOff>0</xdr:rowOff>
    </xdr:to>
    <xdr:sp>
      <xdr:nvSpPr>
        <xdr:cNvPr id="8" name="Straight Arrow Connector 4"/>
        <xdr:cNvSpPr>
          <a:spLocks/>
        </xdr:cNvSpPr>
      </xdr:nvSpPr>
      <xdr:spPr>
        <a:xfrm flipV="1">
          <a:off x="4657725" y="48558450"/>
          <a:ext cx="9620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281</xdr:row>
      <xdr:rowOff>0</xdr:rowOff>
    </xdr:from>
    <xdr:to>
      <xdr:col>3</xdr:col>
      <xdr:colOff>314325</xdr:colOff>
      <xdr:row>281</xdr:row>
      <xdr:rowOff>0</xdr:rowOff>
    </xdr:to>
    <xdr:sp>
      <xdr:nvSpPr>
        <xdr:cNvPr id="9" name="Straight Arrow Connector 1"/>
        <xdr:cNvSpPr>
          <a:spLocks/>
        </xdr:cNvSpPr>
      </xdr:nvSpPr>
      <xdr:spPr>
        <a:xfrm flipV="1">
          <a:off x="2981325" y="48558450"/>
          <a:ext cx="1028700" cy="0"/>
        </a:xfrm>
        <a:prstGeom prst="straightConnector1">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981075</xdr:colOff>
      <xdr:row>281</xdr:row>
      <xdr:rowOff>0</xdr:rowOff>
    </xdr:from>
    <xdr:to>
      <xdr:col>5</xdr:col>
      <xdr:colOff>133350</xdr:colOff>
      <xdr:row>281</xdr:row>
      <xdr:rowOff>0</xdr:rowOff>
    </xdr:to>
    <xdr:sp>
      <xdr:nvSpPr>
        <xdr:cNvPr id="10" name="Straight Arrow Connector 2"/>
        <xdr:cNvSpPr>
          <a:spLocks/>
        </xdr:cNvSpPr>
      </xdr:nvSpPr>
      <xdr:spPr>
        <a:xfrm>
          <a:off x="4676775" y="48558450"/>
          <a:ext cx="962025" cy="0"/>
        </a:xfrm>
        <a:prstGeom prst="straightConnector1">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281</xdr:row>
      <xdr:rowOff>0</xdr:rowOff>
    </xdr:from>
    <xdr:to>
      <xdr:col>3</xdr:col>
      <xdr:colOff>314325</xdr:colOff>
      <xdr:row>281</xdr:row>
      <xdr:rowOff>0</xdr:rowOff>
    </xdr:to>
    <xdr:sp>
      <xdr:nvSpPr>
        <xdr:cNvPr id="11" name="Rectangle 5"/>
        <xdr:cNvSpPr>
          <a:spLocks/>
        </xdr:cNvSpPr>
      </xdr:nvSpPr>
      <xdr:spPr>
        <a:xfrm>
          <a:off x="2981325" y="48558450"/>
          <a:ext cx="1028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942975</xdr:colOff>
      <xdr:row>281</xdr:row>
      <xdr:rowOff>0</xdr:rowOff>
    </xdr:from>
    <xdr:to>
      <xdr:col>5</xdr:col>
      <xdr:colOff>133350</xdr:colOff>
      <xdr:row>281</xdr:row>
      <xdr:rowOff>0</xdr:rowOff>
    </xdr:to>
    <xdr:sp>
      <xdr:nvSpPr>
        <xdr:cNvPr id="12" name="Rectangle 6"/>
        <xdr:cNvSpPr>
          <a:spLocks/>
        </xdr:cNvSpPr>
      </xdr:nvSpPr>
      <xdr:spPr>
        <a:xfrm>
          <a:off x="4638675" y="48558450"/>
          <a:ext cx="1000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28575</xdr:rowOff>
    </xdr:from>
    <xdr:to>
      <xdr:col>7</xdr:col>
      <xdr:colOff>619125</xdr:colOff>
      <xdr:row>19</xdr:row>
      <xdr:rowOff>19050</xdr:rowOff>
    </xdr:to>
    <xdr:sp>
      <xdr:nvSpPr>
        <xdr:cNvPr id="13" name="Text Box 24"/>
        <xdr:cNvSpPr txBox="1">
          <a:spLocks noChangeArrowheads="1"/>
        </xdr:cNvSpPr>
      </xdr:nvSpPr>
      <xdr:spPr>
        <a:xfrm>
          <a:off x="304800" y="1743075"/>
          <a:ext cx="7496175" cy="144780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This interim financial report is unaudited and has been prepared in accordance with Malaysia Financial Reporting Standards (“MFRS”) 134: “Interim Financial Reporting” and paragraph 9.22 of the Listing Requirements of Bursa Malaysia Securities Berhad. For the periods up to and including the year ended 31 December 2011, the Group prepared its financial statements in accordance with Financial Reporting Standards ("FRS"),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This interim financial report is the Group's first MFRS compliant interim financial report and hence MFRS 1: First-Time Adoption of Malaysian Financial Reporting Standards ("MFRS 1") has been applied.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accounting policies and presentation adopted for the interim financial report are consistent with those adopted for the audited financial statements for the financial year ended 31 December 2011 except for those standards, amendments and interpretations which are effective from annual period begining 1 January 2012. The transition from FRS to MFRS framework does not have any financial impact to the financial statements of the Group.</a:t>
          </a:r>
        </a:p>
      </xdr:txBody>
    </xdr:sp>
    <xdr:clientData/>
  </xdr:twoCellAnchor>
  <xdr:twoCellAnchor>
    <xdr:from>
      <xdr:col>1</xdr:col>
      <xdr:colOff>0</xdr:colOff>
      <xdr:row>132</xdr:row>
      <xdr:rowOff>38100</xdr:rowOff>
    </xdr:from>
    <xdr:to>
      <xdr:col>7</xdr:col>
      <xdr:colOff>571500</xdr:colOff>
      <xdr:row>142</xdr:row>
      <xdr:rowOff>28575</xdr:rowOff>
    </xdr:to>
    <xdr:sp>
      <xdr:nvSpPr>
        <xdr:cNvPr id="14" name="Text Box 24"/>
        <xdr:cNvSpPr txBox="1">
          <a:spLocks noChangeArrowheads="1"/>
        </xdr:cNvSpPr>
      </xdr:nvSpPr>
      <xdr:spPr>
        <a:xfrm>
          <a:off x="304800" y="23012400"/>
          <a:ext cx="7448550" cy="160972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 revenue has decreased by RM1.28 million or 1.98% to RM63.33 million as compared to the  preceding year's corresponding period revenue of RM64.60 million. The revenue for the current quarter has increased by RM1.58 million or 10.962% from RM14.45 million in the preceding year's corresponding quarter to RM16.03 million.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Revenue from LED Application and Customisation was the Group major contributor which contributed approximately 72.32% of the total revenue for the period ended 31 December 2012.This shows a slight improvement of 1.16% in the revenue as compared to the preceding year's corresponding period.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For the fourth quarter ended 31 December 2012, the Group posted a profit before taxation of RM1.04 miilion as compared to a loss before taxation of RM0.92 million in the preceding year's corresponding quarter. </a:t>
          </a:r>
          <a:r>
            <a:rPr lang="en-US" cap="none" sz="1000" b="0" i="0" u="none" baseline="0">
              <a:solidFill>
                <a:srgbClr val="000000"/>
              </a:solidFill>
              <a:latin typeface="Times New Roman"/>
              <a:ea typeface="Times New Roman"/>
              <a:cs typeface="Times New Roman"/>
            </a:rPr>
            <a:t>The Group registered a higher profit before taxation of RM2.78 million for the current period ended 31 December 2012 as compared to a profit before taxation of RM1.67 million in the preceding year's corresponding period. This represent an increase of 65.99% in profit before taxation as compared to preceding year's corresponding period. The increased was mainly due to the reversal of impairment loss on trade receivables and higher demand in higher profit margin product mix.</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192</xdr:row>
      <xdr:rowOff>0</xdr:rowOff>
    </xdr:from>
    <xdr:to>
      <xdr:col>7</xdr:col>
      <xdr:colOff>619125</xdr:colOff>
      <xdr:row>192</xdr:row>
      <xdr:rowOff>114300</xdr:rowOff>
    </xdr:to>
    <xdr:sp>
      <xdr:nvSpPr>
        <xdr:cNvPr id="15" name="Text Box 24"/>
        <xdr:cNvSpPr txBox="1">
          <a:spLocks noChangeArrowheads="1"/>
        </xdr:cNvSpPr>
      </xdr:nvSpPr>
      <xdr:spPr>
        <a:xfrm>
          <a:off x="304800" y="33194625"/>
          <a:ext cx="7496175" cy="11430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xdr:col>
      <xdr:colOff>0</xdr:colOff>
      <xdr:row>161</xdr:row>
      <xdr:rowOff>0</xdr:rowOff>
    </xdr:from>
    <xdr:to>
      <xdr:col>7</xdr:col>
      <xdr:colOff>619125</xdr:colOff>
      <xdr:row>164</xdr:row>
      <xdr:rowOff>76200</xdr:rowOff>
    </xdr:to>
    <xdr:sp>
      <xdr:nvSpPr>
        <xdr:cNvPr id="16" name="Text Box 24"/>
        <xdr:cNvSpPr txBox="1">
          <a:spLocks noChangeArrowheads="1"/>
        </xdr:cNvSpPr>
      </xdr:nvSpPr>
      <xdr:spPr>
        <a:xfrm>
          <a:off x="304800" y="27993975"/>
          <a:ext cx="7496175" cy="5619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Barring any unforeseen changes in the global economic climate and market conditions, the Group will continue to be cautious on the challenges ahead. The Board of Directors and management will continue its effort in improving its operating results for the next financial year.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189</xdr:row>
      <xdr:rowOff>152400</xdr:rowOff>
    </xdr:from>
    <xdr:to>
      <xdr:col>7</xdr:col>
      <xdr:colOff>609600</xdr:colOff>
      <xdr:row>192</xdr:row>
      <xdr:rowOff>28575</xdr:rowOff>
    </xdr:to>
    <xdr:sp>
      <xdr:nvSpPr>
        <xdr:cNvPr id="17" name="Text Box 26"/>
        <xdr:cNvSpPr txBox="1">
          <a:spLocks noChangeArrowheads="1"/>
        </xdr:cNvSpPr>
      </xdr:nvSpPr>
      <xdr:spPr>
        <a:xfrm>
          <a:off x="304800" y="32851725"/>
          <a:ext cx="7486650" cy="37147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effective tax rate for the current year to date was lower than the statutory tax rate of 25% due to the utilisation of unabsorbed capital allowances and reinvestment allowance in its subsidiaries.</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fastrack\Documents%20and%20Settings\KHLim\My%20Documents\Qtrly%20report\Quarterly%20report%2030.6.06(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8"/>
  <sheetViews>
    <sheetView view="pageBreakPreview" zoomScale="90" zoomScaleSheetLayoutView="90" zoomScalePageLayoutView="0" workbookViewId="0" topLeftCell="A12">
      <selection activeCell="C36" sqref="C36"/>
    </sheetView>
  </sheetViews>
  <sheetFormatPr defaultColWidth="9.140625" defaultRowHeight="12.75"/>
  <cols>
    <col min="1" max="1" width="35.7109375" style="13" customWidth="1"/>
    <col min="2" max="2" width="9.7109375" style="13" customWidth="1"/>
    <col min="3" max="3" width="13.57421875" style="13" customWidth="1"/>
    <col min="4" max="4" width="2.00390625" style="13" customWidth="1"/>
    <col min="5" max="5" width="13.7109375" style="13" customWidth="1"/>
    <col min="6" max="6" width="1.7109375" style="13" customWidth="1"/>
    <col min="7" max="7" width="13.8515625" style="13" customWidth="1"/>
    <col min="8" max="8" width="1.7109375" style="13" customWidth="1"/>
    <col min="9" max="9" width="14.8515625" style="13" customWidth="1"/>
    <col min="10" max="16384" width="9.140625" style="13" customWidth="1"/>
  </cols>
  <sheetData>
    <row r="1" spans="1:2" s="22" customFormat="1" ht="15.75">
      <c r="A1" s="47" t="s">
        <v>0</v>
      </c>
      <c r="B1" s="47"/>
    </row>
    <row r="2" spans="1:2" s="22" customFormat="1" ht="13.5" customHeight="1">
      <c r="A2" s="35" t="s">
        <v>59</v>
      </c>
      <c r="B2" s="35"/>
    </row>
    <row r="3" spans="1:2" s="23" customFormat="1" ht="12.75">
      <c r="A3" s="14"/>
      <c r="B3" s="14"/>
    </row>
    <row r="4" spans="1:2" s="22" customFormat="1" ht="12.75">
      <c r="A4" s="2" t="s">
        <v>133</v>
      </c>
      <c r="B4" s="2"/>
    </row>
    <row r="5" spans="1:2" s="22" customFormat="1" ht="12.75">
      <c r="A5" s="2" t="s">
        <v>217</v>
      </c>
      <c r="B5" s="2"/>
    </row>
    <row r="6" spans="1:3" s="22" customFormat="1" ht="13.5" customHeight="1">
      <c r="A6" s="2" t="s">
        <v>6</v>
      </c>
      <c r="B6" s="2"/>
      <c r="C6" s="17"/>
    </row>
    <row r="7" spans="1:3" s="22" customFormat="1" ht="13.5" customHeight="1">
      <c r="A7" s="2"/>
      <c r="B7" s="2"/>
      <c r="C7" s="17"/>
    </row>
    <row r="8" spans="1:9" s="22" customFormat="1" ht="13.5" customHeight="1">
      <c r="A8" s="2"/>
      <c r="B8" s="2"/>
      <c r="C8" s="156" t="s">
        <v>48</v>
      </c>
      <c r="D8" s="156"/>
      <c r="E8" s="156"/>
      <c r="F8" s="2"/>
      <c r="G8" s="156" t="s">
        <v>51</v>
      </c>
      <c r="H8" s="156"/>
      <c r="I8" s="156"/>
    </row>
    <row r="9" spans="1:9" s="22" customFormat="1" ht="13.5" customHeight="1">
      <c r="A9" s="2"/>
      <c r="B9" s="2"/>
      <c r="C9" s="45"/>
      <c r="D9" s="46"/>
      <c r="E9" s="46" t="s">
        <v>49</v>
      </c>
      <c r="F9" s="46"/>
      <c r="G9" s="45"/>
      <c r="H9" s="46"/>
      <c r="I9" s="46" t="s">
        <v>49</v>
      </c>
    </row>
    <row r="10" spans="1:9" s="22" customFormat="1" ht="13.5" customHeight="1">
      <c r="A10" s="2"/>
      <c r="B10" s="2"/>
      <c r="C10" s="46" t="s">
        <v>39</v>
      </c>
      <c r="D10" s="46"/>
      <c r="E10" s="46" t="s">
        <v>50</v>
      </c>
      <c r="F10" s="46"/>
      <c r="G10" s="46" t="s">
        <v>39</v>
      </c>
      <c r="H10" s="46"/>
      <c r="I10" s="46" t="s">
        <v>50</v>
      </c>
    </row>
    <row r="11" spans="1:9" s="22" customFormat="1" ht="13.5" customHeight="1">
      <c r="A11" s="2"/>
      <c r="B11" s="2"/>
      <c r="C11" s="46" t="s">
        <v>40</v>
      </c>
      <c r="D11" s="46"/>
      <c r="E11" s="46" t="s">
        <v>40</v>
      </c>
      <c r="F11" s="46"/>
      <c r="G11" s="46" t="s">
        <v>41</v>
      </c>
      <c r="H11" s="46"/>
      <c r="I11" s="46" t="s">
        <v>103</v>
      </c>
    </row>
    <row r="12" spans="1:9" s="22" customFormat="1" ht="13.5" customHeight="1">
      <c r="A12" s="2"/>
      <c r="B12" s="2"/>
      <c r="C12" s="46" t="str">
        <f>+G12</f>
        <v>31.12.12</v>
      </c>
      <c r="D12" s="46"/>
      <c r="E12" s="46" t="str">
        <f>+I12</f>
        <v>31.12.11</v>
      </c>
      <c r="F12" s="46"/>
      <c r="G12" s="46" t="s">
        <v>218</v>
      </c>
      <c r="H12" s="46"/>
      <c r="I12" s="46" t="s">
        <v>169</v>
      </c>
    </row>
    <row r="13" spans="1:9" s="23" customFormat="1" ht="13.5" customHeight="1">
      <c r="A13" s="22"/>
      <c r="B13" s="80" t="s">
        <v>116</v>
      </c>
      <c r="C13" s="45" t="s">
        <v>14</v>
      </c>
      <c r="D13" s="2"/>
      <c r="E13" s="45" t="s">
        <v>14</v>
      </c>
      <c r="F13" s="2"/>
      <c r="G13" s="45" t="s">
        <v>14</v>
      </c>
      <c r="H13" s="2"/>
      <c r="I13" s="45" t="s">
        <v>14</v>
      </c>
    </row>
    <row r="14" spans="5:9" s="22" customFormat="1" ht="13.5" customHeight="1">
      <c r="E14" s="52"/>
      <c r="I14" s="108"/>
    </row>
    <row r="15" spans="1:12" s="22" customFormat="1" ht="13.5" customHeight="1">
      <c r="A15" s="16" t="s">
        <v>57</v>
      </c>
      <c r="B15" s="16"/>
      <c r="C15" s="30">
        <v>16031</v>
      </c>
      <c r="D15" s="16"/>
      <c r="E15" s="58">
        <v>14447</v>
      </c>
      <c r="F15" s="16"/>
      <c r="G15" s="30">
        <v>63327</v>
      </c>
      <c r="I15" s="58">
        <v>64604</v>
      </c>
      <c r="K15" s="73"/>
      <c r="L15" s="73"/>
    </row>
    <row r="16" spans="3:9" s="22" customFormat="1" ht="13.5" customHeight="1">
      <c r="C16" s="16"/>
      <c r="D16" s="16"/>
      <c r="E16" s="30"/>
      <c r="F16" s="16"/>
      <c r="G16" s="16"/>
      <c r="I16" s="52"/>
    </row>
    <row r="17" spans="1:9" s="22" customFormat="1" ht="13.5" customHeight="1">
      <c r="A17" s="16" t="s">
        <v>56</v>
      </c>
      <c r="B17" s="30"/>
      <c r="C17" s="41">
        <v>-14133</v>
      </c>
      <c r="D17" s="30"/>
      <c r="E17" s="59">
        <v>-13438</v>
      </c>
      <c r="F17" s="16"/>
      <c r="G17" s="41">
        <v>-56274</v>
      </c>
      <c r="I17" s="59">
        <v>-58206</v>
      </c>
    </row>
    <row r="18" spans="2:9" s="22" customFormat="1" ht="13.5" customHeight="1">
      <c r="B18" s="52"/>
      <c r="C18" s="30"/>
      <c r="D18" s="30"/>
      <c r="E18" s="30"/>
      <c r="F18" s="16"/>
      <c r="G18" s="16"/>
      <c r="I18" s="52"/>
    </row>
    <row r="19" spans="1:9" s="22" customFormat="1" ht="13.5" customHeight="1">
      <c r="A19" s="16" t="s">
        <v>167</v>
      </c>
      <c r="B19" s="16"/>
      <c r="C19" s="30">
        <f>SUM(C15:C17)</f>
        <v>1898</v>
      </c>
      <c r="D19" s="16"/>
      <c r="E19" s="30">
        <f>SUM(E15:E17)</f>
        <v>1009</v>
      </c>
      <c r="F19" s="16"/>
      <c r="G19" s="30">
        <f>SUM(G15:G17)</f>
        <v>7053</v>
      </c>
      <c r="I19" s="30">
        <f>SUM(I15:I17)</f>
        <v>6398</v>
      </c>
    </row>
    <row r="20" spans="1:9" s="24" customFormat="1" ht="13.5" customHeight="1">
      <c r="A20" s="16"/>
      <c r="B20" s="16"/>
      <c r="C20" s="43"/>
      <c r="D20" s="16"/>
      <c r="E20" s="30"/>
      <c r="F20" s="16"/>
      <c r="G20" s="43"/>
      <c r="I20" s="60"/>
    </row>
    <row r="21" spans="1:9" s="22" customFormat="1" ht="13.5" customHeight="1">
      <c r="A21" s="16" t="s">
        <v>55</v>
      </c>
      <c r="B21" s="16"/>
      <c r="C21" s="30">
        <v>218</v>
      </c>
      <c r="D21" s="16"/>
      <c r="E21" s="58">
        <v>16</v>
      </c>
      <c r="F21" s="16"/>
      <c r="G21" s="30">
        <v>652</v>
      </c>
      <c r="I21" s="58">
        <v>355</v>
      </c>
    </row>
    <row r="22" spans="3:9" s="22" customFormat="1" ht="13.5" customHeight="1">
      <c r="C22" s="16"/>
      <c r="D22" s="16"/>
      <c r="E22" s="30"/>
      <c r="F22" s="16"/>
      <c r="G22" s="16"/>
      <c r="I22" s="52"/>
    </row>
    <row r="23" spans="1:9" s="22" customFormat="1" ht="13.5" customHeight="1">
      <c r="A23" s="16" t="s">
        <v>54</v>
      </c>
      <c r="B23" s="16"/>
      <c r="C23" s="41">
        <v>-1062</v>
      </c>
      <c r="D23" s="16"/>
      <c r="E23" s="59">
        <v>-1941</v>
      </c>
      <c r="F23" s="16"/>
      <c r="G23" s="41">
        <v>-4870</v>
      </c>
      <c r="I23" s="59">
        <v>-5038</v>
      </c>
    </row>
    <row r="24" spans="1:9" s="22" customFormat="1" ht="13.5" customHeight="1">
      <c r="A24" s="16"/>
      <c r="B24" s="16"/>
      <c r="C24" s="16"/>
      <c r="D24" s="16"/>
      <c r="E24" s="30"/>
      <c r="F24" s="16"/>
      <c r="G24" s="16"/>
      <c r="I24" s="52"/>
    </row>
    <row r="25" spans="1:9" s="22" customFormat="1" ht="13.5" customHeight="1">
      <c r="A25" s="16" t="s">
        <v>183</v>
      </c>
      <c r="B25" s="16"/>
      <c r="C25" s="16">
        <f>SUM(C19:C23)</f>
        <v>1054</v>
      </c>
      <c r="D25" s="16"/>
      <c r="E25" s="16">
        <f>SUM(E19:E23)</f>
        <v>-916</v>
      </c>
      <c r="F25" s="16"/>
      <c r="G25" s="16">
        <f>SUM(G19:G23)</f>
        <v>2835</v>
      </c>
      <c r="I25" s="16">
        <f>SUM(I19:I23)</f>
        <v>1715</v>
      </c>
    </row>
    <row r="26" spans="1:9" s="22" customFormat="1" ht="13.5" customHeight="1">
      <c r="A26" s="16"/>
      <c r="B26" s="16"/>
      <c r="C26" s="16"/>
      <c r="D26" s="16"/>
      <c r="E26" s="30"/>
      <c r="F26" s="16"/>
      <c r="G26" s="16"/>
      <c r="I26" s="52"/>
    </row>
    <row r="27" spans="1:9" s="22" customFormat="1" ht="13.5" customHeight="1">
      <c r="A27" s="16" t="s">
        <v>53</v>
      </c>
      <c r="B27" s="16"/>
      <c r="C27" s="41">
        <v>-12</v>
      </c>
      <c r="D27" s="16"/>
      <c r="E27" s="59">
        <v>-8</v>
      </c>
      <c r="F27" s="16"/>
      <c r="G27" s="41">
        <v>-58</v>
      </c>
      <c r="I27" s="59">
        <v>-42</v>
      </c>
    </row>
    <row r="28" spans="1:9" s="22" customFormat="1" ht="13.5" customHeight="1">
      <c r="A28" s="16"/>
      <c r="B28" s="16"/>
      <c r="C28" s="30"/>
      <c r="D28" s="16"/>
      <c r="E28" s="30"/>
      <c r="F28" s="16"/>
      <c r="G28" s="30"/>
      <c r="I28" s="52"/>
    </row>
    <row r="29" spans="1:12" s="22" customFormat="1" ht="13.5" customHeight="1">
      <c r="A29" s="16" t="s">
        <v>24</v>
      </c>
      <c r="B29" s="89">
        <v>22</v>
      </c>
      <c r="C29" s="16">
        <f>SUM(C25:C27)</f>
        <v>1042</v>
      </c>
      <c r="D29" s="16"/>
      <c r="E29" s="16">
        <f>SUM(E25:E27)</f>
        <v>-924</v>
      </c>
      <c r="F29" s="16"/>
      <c r="G29" s="16">
        <f>SUM(G25:G27)</f>
        <v>2777</v>
      </c>
      <c r="I29" s="16">
        <f>SUM(I25:I27)</f>
        <v>1673</v>
      </c>
      <c r="K29" s="120"/>
      <c r="L29" s="73"/>
    </row>
    <row r="30" spans="1:9" s="22" customFormat="1" ht="13.5" customHeight="1">
      <c r="A30" s="16"/>
      <c r="B30" s="16"/>
      <c r="C30" s="16"/>
      <c r="D30" s="16"/>
      <c r="E30" s="30"/>
      <c r="F30" s="16"/>
      <c r="G30" s="16"/>
      <c r="I30" s="52"/>
    </row>
    <row r="31" spans="1:9" s="22" customFormat="1" ht="13.5" customHeight="1">
      <c r="A31" s="16" t="s">
        <v>52</v>
      </c>
      <c r="B31" s="89">
        <v>18</v>
      </c>
      <c r="C31" s="42">
        <v>-425</v>
      </c>
      <c r="D31" s="16"/>
      <c r="E31" s="59">
        <v>178</v>
      </c>
      <c r="F31" s="16"/>
      <c r="G31" s="42">
        <v>-537</v>
      </c>
      <c r="I31" s="59">
        <v>178</v>
      </c>
    </row>
    <row r="32" spans="1:9" s="22" customFormat="1" ht="13.5" customHeight="1">
      <c r="A32" s="16"/>
      <c r="B32" s="16"/>
      <c r="C32" s="16"/>
      <c r="D32" s="16"/>
      <c r="E32" s="30"/>
      <c r="F32" s="16"/>
      <c r="G32" s="16"/>
      <c r="I32" s="52"/>
    </row>
    <row r="33" spans="1:9" s="22" customFormat="1" ht="13.5" customHeight="1">
      <c r="A33" s="16"/>
      <c r="B33" s="16"/>
      <c r="C33" s="16"/>
      <c r="D33" s="16"/>
      <c r="E33" s="30"/>
      <c r="F33" s="16"/>
      <c r="G33" s="16"/>
      <c r="I33" s="52"/>
    </row>
    <row r="34" spans="1:9" s="22" customFormat="1" ht="13.5" customHeight="1" thickBot="1">
      <c r="A34" s="16" t="s">
        <v>132</v>
      </c>
      <c r="B34" s="16"/>
      <c r="C34" s="44">
        <f>SUM(C29:C31)</f>
        <v>617</v>
      </c>
      <c r="D34" s="16"/>
      <c r="E34" s="44">
        <f>SUM(E29:E31)</f>
        <v>-746</v>
      </c>
      <c r="F34" s="44">
        <f>SUM(F29:F31)</f>
        <v>0</v>
      </c>
      <c r="G34" s="44">
        <f>SUM(G29:G31)</f>
        <v>2240</v>
      </c>
      <c r="H34" s="44">
        <f>SUM(H29:H31)</f>
        <v>0</v>
      </c>
      <c r="I34" s="44">
        <f>SUM(I29:I31)</f>
        <v>1851</v>
      </c>
    </row>
    <row r="35" spans="5:9" s="22" customFormat="1" ht="13.5" customHeight="1" thickTop="1">
      <c r="E35" s="52"/>
      <c r="I35" s="52"/>
    </row>
    <row r="36" spans="1:9" s="22" customFormat="1" ht="29.25" customHeight="1">
      <c r="A36" s="88" t="s">
        <v>184</v>
      </c>
      <c r="B36" s="89">
        <v>24</v>
      </c>
      <c r="E36" s="52"/>
      <c r="I36" s="52"/>
    </row>
    <row r="37" spans="1:10" s="22" customFormat="1" ht="13.5" thickBot="1">
      <c r="A37" s="16" t="s">
        <v>115</v>
      </c>
      <c r="B37" s="16"/>
      <c r="C37" s="91">
        <f>Notes!C276</f>
        <v>0.5016260162601627</v>
      </c>
      <c r="D37" s="3"/>
      <c r="E37" s="91">
        <f>Notes!D276</f>
        <v>-0.6065040650406504</v>
      </c>
      <c r="F37" s="3"/>
      <c r="G37" s="91">
        <f>Notes!F276</f>
        <v>1.8211382113821137</v>
      </c>
      <c r="H37" s="3"/>
      <c r="I37" s="91">
        <f>Notes!G276</f>
        <v>1.5048780487804878</v>
      </c>
      <c r="J37" s="52"/>
    </row>
    <row r="38" spans="1:9" s="22" customFormat="1" ht="13.5" customHeight="1" thickTop="1">
      <c r="A38" s="10"/>
      <c r="B38" s="10"/>
      <c r="C38" s="10"/>
      <c r="D38" s="10"/>
      <c r="E38" s="34"/>
      <c r="F38" s="10"/>
      <c r="G38" s="34"/>
      <c r="H38" s="10"/>
      <c r="I38" s="34"/>
    </row>
    <row r="40" spans="1:2" ht="12.75">
      <c r="A40" s="10"/>
      <c r="B40" s="10"/>
    </row>
    <row r="41" spans="1:2" ht="12.75">
      <c r="A41" s="9"/>
      <c r="B41" s="9"/>
    </row>
    <row r="44" spans="1:2" ht="12.75">
      <c r="A44" s="56" t="s">
        <v>101</v>
      </c>
      <c r="B44" s="56"/>
    </row>
    <row r="47" ht="18" customHeight="1"/>
    <row r="48" ht="18" customHeight="1">
      <c r="A48" s="113"/>
    </row>
  </sheetData>
  <sheetProtection/>
  <mergeCells count="2">
    <mergeCell ref="C8:E8"/>
    <mergeCell ref="G8:I8"/>
  </mergeCells>
  <printOptions/>
  <pageMargins left="0.75" right="0.75" top="0.5" bottom="0.5" header="0.5" footer="0.5"/>
  <pageSetup cellComments="asDisplayed"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F72"/>
  <sheetViews>
    <sheetView view="pageBreakPreview" zoomScaleSheetLayoutView="100" zoomScalePageLayoutView="0" workbookViewId="0" topLeftCell="A1">
      <selection activeCell="A16" sqref="A16"/>
    </sheetView>
  </sheetViews>
  <sheetFormatPr defaultColWidth="9.140625" defaultRowHeight="15" customHeight="1"/>
  <cols>
    <col min="1" max="1" width="69.57421875" style="57" customWidth="1"/>
    <col min="2" max="2" width="13.421875" style="57" customWidth="1"/>
    <col min="3" max="3" width="4.28125" style="57" customWidth="1"/>
    <col min="4" max="4" width="13.421875" style="57" customWidth="1"/>
    <col min="5" max="16384" width="9.140625" style="57" customWidth="1"/>
  </cols>
  <sheetData>
    <row r="1" ht="15" customHeight="1">
      <c r="A1" s="47" t="s">
        <v>0</v>
      </c>
    </row>
    <row r="2" ht="15" customHeight="1">
      <c r="A2" s="35" t="s">
        <v>59</v>
      </c>
    </row>
    <row r="3" ht="15" customHeight="1">
      <c r="A3" s="14"/>
    </row>
    <row r="4" ht="15" customHeight="1">
      <c r="A4" s="15" t="s">
        <v>219</v>
      </c>
    </row>
    <row r="5" ht="15" customHeight="1">
      <c r="A5" s="1" t="s">
        <v>6</v>
      </c>
    </row>
    <row r="6" spans="1:4" ht="15" customHeight="1">
      <c r="A6" s="16"/>
      <c r="B6" s="156"/>
      <c r="C6" s="156"/>
      <c r="D6" s="156"/>
    </row>
    <row r="7" spans="1:4" ht="15" customHeight="1">
      <c r="A7" s="16"/>
      <c r="B7" s="45" t="s">
        <v>95</v>
      </c>
      <c r="C7" s="45"/>
      <c r="D7" s="45" t="s">
        <v>96</v>
      </c>
    </row>
    <row r="8" spans="1:4" ht="15" customHeight="1">
      <c r="A8" s="16"/>
      <c r="B8" s="45" t="s">
        <v>69</v>
      </c>
      <c r="C8" s="46"/>
      <c r="D8" s="46" t="s">
        <v>97</v>
      </c>
    </row>
    <row r="9" spans="1:4" ht="15" customHeight="1">
      <c r="A9" s="16"/>
      <c r="B9" s="46" t="s">
        <v>70</v>
      </c>
      <c r="C9" s="46"/>
      <c r="D9" s="46" t="s">
        <v>71</v>
      </c>
    </row>
    <row r="10" spans="1:4" ht="15" customHeight="1">
      <c r="A10" s="16"/>
      <c r="B10" s="46" t="s">
        <v>40</v>
      </c>
      <c r="C10" s="46"/>
      <c r="D10" s="46" t="s">
        <v>72</v>
      </c>
    </row>
    <row r="11" spans="1:4" ht="15" customHeight="1">
      <c r="A11" s="16"/>
      <c r="B11" s="46" t="s">
        <v>218</v>
      </c>
      <c r="C11" s="46"/>
      <c r="D11" s="46" t="s">
        <v>169</v>
      </c>
    </row>
    <row r="12" spans="1:4" ht="15" customHeight="1">
      <c r="A12" s="18"/>
      <c r="B12" s="45" t="s">
        <v>14</v>
      </c>
      <c r="C12" s="2"/>
      <c r="D12" s="45" t="s">
        <v>14</v>
      </c>
    </row>
    <row r="13" spans="1:4" ht="15" customHeight="1">
      <c r="A13" s="18"/>
      <c r="B13" s="45"/>
      <c r="C13" s="2"/>
      <c r="D13" s="45"/>
    </row>
    <row r="14" spans="1:4" ht="15" customHeight="1">
      <c r="A14" s="18" t="s">
        <v>86</v>
      </c>
      <c r="B14" s="45"/>
      <c r="C14" s="2"/>
      <c r="D14" s="45"/>
    </row>
    <row r="15" ht="15" customHeight="1">
      <c r="A15" s="18" t="s">
        <v>87</v>
      </c>
    </row>
    <row r="16" spans="1:4" ht="15" customHeight="1">
      <c r="A16" s="19" t="s">
        <v>29</v>
      </c>
      <c r="B16" s="20">
        <v>14800</v>
      </c>
      <c r="D16" s="20">
        <v>17067</v>
      </c>
    </row>
    <row r="17" spans="1:4" ht="15" customHeight="1">
      <c r="A17" s="19" t="s">
        <v>99</v>
      </c>
      <c r="B17" s="20">
        <v>189</v>
      </c>
      <c r="D17" s="20">
        <v>247</v>
      </c>
    </row>
    <row r="18" spans="1:4" ht="15" customHeight="1">
      <c r="A18" s="19"/>
      <c r="B18" s="69">
        <f>SUM(B16:B17)</f>
        <v>14989</v>
      </c>
      <c r="C18" s="68"/>
      <c r="D18" s="69">
        <f>SUM(D16:D17)</f>
        <v>17314</v>
      </c>
    </row>
    <row r="19" spans="1:4" ht="15" customHeight="1">
      <c r="A19" s="19"/>
      <c r="B19" s="20"/>
      <c r="D19" s="20"/>
    </row>
    <row r="20" spans="1:4" ht="15" customHeight="1">
      <c r="A20" s="18" t="s">
        <v>1</v>
      </c>
      <c r="B20" s="20"/>
      <c r="D20" s="20"/>
    </row>
    <row r="21" spans="1:4" ht="15" customHeight="1">
      <c r="A21" s="19" t="s">
        <v>2</v>
      </c>
      <c r="B21" s="20">
        <v>5362</v>
      </c>
      <c r="C21" s="68"/>
      <c r="D21" s="20">
        <v>7082</v>
      </c>
    </row>
    <row r="22" spans="1:4" ht="15" customHeight="1">
      <c r="A22" s="19" t="s">
        <v>3</v>
      </c>
      <c r="B22" s="20">
        <v>12758</v>
      </c>
      <c r="C22" s="68"/>
      <c r="D22" s="20">
        <v>13962</v>
      </c>
    </row>
    <row r="23" spans="1:4" ht="15" customHeight="1">
      <c r="A23" s="19" t="s">
        <v>131</v>
      </c>
      <c r="B23" s="20">
        <v>1146</v>
      </c>
      <c r="C23" s="68"/>
      <c r="D23" s="20">
        <v>561</v>
      </c>
    </row>
    <row r="24" spans="1:4" ht="15" customHeight="1">
      <c r="A24" s="19" t="s">
        <v>129</v>
      </c>
      <c r="B24" s="20">
        <v>299</v>
      </c>
      <c r="C24" s="68"/>
      <c r="D24" s="20">
        <v>410</v>
      </c>
    </row>
    <row r="25" spans="1:4" ht="15" customHeight="1">
      <c r="A25" s="19" t="s">
        <v>98</v>
      </c>
      <c r="B25" s="54">
        <v>5450</v>
      </c>
      <c r="C25" s="68"/>
      <c r="D25" s="54">
        <v>287</v>
      </c>
    </row>
    <row r="26" spans="1:4" ht="15" customHeight="1">
      <c r="A26" s="19"/>
      <c r="B26" s="69">
        <f>SUM(B21:B25)</f>
        <v>25015</v>
      </c>
      <c r="C26" s="86"/>
      <c r="D26" s="69">
        <f>SUM(D21:D25)</f>
        <v>22302</v>
      </c>
    </row>
    <row r="27" spans="1:4" ht="15" customHeight="1">
      <c r="A27" s="19"/>
      <c r="B27" s="20"/>
      <c r="C27" s="68"/>
      <c r="D27" s="20"/>
    </row>
    <row r="28" spans="1:4" ht="15" customHeight="1" thickBot="1">
      <c r="A28" s="18" t="s">
        <v>88</v>
      </c>
      <c r="B28" s="70">
        <f>+B26+B18</f>
        <v>40004</v>
      </c>
      <c r="C28" s="68"/>
      <c r="D28" s="70">
        <f>+D26+D18</f>
        <v>39616</v>
      </c>
    </row>
    <row r="29" spans="1:4" ht="15" customHeight="1">
      <c r="A29" s="19"/>
      <c r="B29" s="20"/>
      <c r="C29" s="68"/>
      <c r="D29" s="20"/>
    </row>
    <row r="30" spans="1:4" ht="15" customHeight="1">
      <c r="A30" s="18" t="s">
        <v>89</v>
      </c>
      <c r="B30" s="20"/>
      <c r="C30" s="68"/>
      <c r="D30" s="20"/>
    </row>
    <row r="31" spans="1:4" ht="15" customHeight="1">
      <c r="A31" s="18"/>
      <c r="B31" s="20"/>
      <c r="C31" s="68"/>
      <c r="D31" s="20"/>
    </row>
    <row r="32" spans="1:4" ht="15" customHeight="1">
      <c r="A32" s="19" t="s">
        <v>90</v>
      </c>
      <c r="B32" s="54">
        <v>12300</v>
      </c>
      <c r="D32" s="54">
        <v>12300</v>
      </c>
    </row>
    <row r="33" spans="1:4" ht="15" customHeight="1">
      <c r="A33" s="104" t="s">
        <v>91</v>
      </c>
      <c r="B33" s="54">
        <v>2954</v>
      </c>
      <c r="D33" s="54">
        <v>2954</v>
      </c>
    </row>
    <row r="34" spans="1:4" ht="15" customHeight="1">
      <c r="A34" s="104" t="s">
        <v>128</v>
      </c>
      <c r="B34" s="105">
        <f>+'Consol Equity'!D20</f>
        <v>13448</v>
      </c>
      <c r="D34" s="105">
        <v>11208</v>
      </c>
    </row>
    <row r="35" spans="1:4" ht="15" customHeight="1">
      <c r="A35" s="106" t="s">
        <v>92</v>
      </c>
      <c r="B35" s="107">
        <f>SUM(B32:B34)</f>
        <v>28702</v>
      </c>
      <c r="D35" s="107">
        <f>SUM(D32:D34)</f>
        <v>26462</v>
      </c>
    </row>
    <row r="36" spans="1:4" ht="15" customHeight="1">
      <c r="A36" s="106"/>
      <c r="B36" s="54"/>
      <c r="C36" s="68"/>
      <c r="D36" s="54"/>
    </row>
    <row r="37" spans="1:4" ht="15" customHeight="1">
      <c r="A37" s="106" t="s">
        <v>93</v>
      </c>
      <c r="B37" s="54"/>
      <c r="C37" s="68"/>
      <c r="D37" s="54"/>
    </row>
    <row r="38" spans="1:4" ht="15" customHeight="1">
      <c r="A38" s="104" t="s">
        <v>162</v>
      </c>
      <c r="B38" s="54">
        <v>335</v>
      </c>
      <c r="C38" s="68"/>
      <c r="D38" s="54">
        <v>309</v>
      </c>
    </row>
    <row r="39" spans="1:4" ht="15" customHeight="1">
      <c r="A39" s="104" t="s">
        <v>230</v>
      </c>
      <c r="B39" s="54">
        <v>288</v>
      </c>
      <c r="D39" s="54">
        <v>0</v>
      </c>
    </row>
    <row r="40" spans="1:4" ht="15" customHeight="1">
      <c r="A40" s="18"/>
      <c r="B40" s="69">
        <f>SUM(B38:B39)</f>
        <v>623</v>
      </c>
      <c r="D40" s="69">
        <f>SUM(D38:D39)</f>
        <v>309</v>
      </c>
    </row>
    <row r="41" spans="1:6" ht="15" customHeight="1">
      <c r="A41" s="18"/>
      <c r="B41" s="20"/>
      <c r="D41" s="20"/>
      <c r="F41" s="121"/>
    </row>
    <row r="42" spans="1:4" ht="15" customHeight="1">
      <c r="A42" s="18" t="s">
        <v>30</v>
      </c>
      <c r="B42" s="20"/>
      <c r="C42" s="68"/>
      <c r="D42" s="20"/>
    </row>
    <row r="43" spans="1:4" ht="15" customHeight="1">
      <c r="A43" s="19" t="s">
        <v>4</v>
      </c>
      <c r="B43" s="20">
        <v>9018</v>
      </c>
      <c r="C43" s="68"/>
      <c r="D43" s="20">
        <v>9477</v>
      </c>
    </row>
    <row r="44" spans="1:4" ht="15" customHeight="1">
      <c r="A44" s="19" t="s">
        <v>5</v>
      </c>
      <c r="B44" s="54">
        <v>1226</v>
      </c>
      <c r="C44" s="68"/>
      <c r="D44" s="54">
        <v>3046</v>
      </c>
    </row>
    <row r="45" spans="1:4" ht="15" customHeight="1">
      <c r="A45" s="104" t="s">
        <v>162</v>
      </c>
      <c r="B45" s="54">
        <v>421</v>
      </c>
      <c r="C45" s="68"/>
      <c r="D45" s="54">
        <v>322</v>
      </c>
    </row>
    <row r="46" spans="1:4" ht="15" customHeight="1">
      <c r="A46" s="104" t="s">
        <v>211</v>
      </c>
      <c r="B46" s="54">
        <v>14</v>
      </c>
      <c r="C46" s="68"/>
      <c r="D46" s="54">
        <v>0</v>
      </c>
    </row>
    <row r="47" spans="2:4" ht="15" customHeight="1">
      <c r="B47" s="69">
        <f>SUM(B43:B46)</f>
        <v>10679</v>
      </c>
      <c r="C47" s="68"/>
      <c r="D47" s="69">
        <f>SUM(D43:D46)</f>
        <v>12845</v>
      </c>
    </row>
    <row r="48" spans="2:4" ht="15" customHeight="1">
      <c r="B48" s="20"/>
      <c r="C48" s="68"/>
      <c r="D48" s="20"/>
    </row>
    <row r="49" spans="1:4" ht="15" customHeight="1">
      <c r="A49" s="18" t="s">
        <v>109</v>
      </c>
      <c r="B49" s="21">
        <f>B47+B40</f>
        <v>11302</v>
      </c>
      <c r="C49" s="87"/>
      <c r="D49" s="21">
        <f>D47+D40</f>
        <v>13154</v>
      </c>
    </row>
    <row r="50" spans="1:4" ht="15" customHeight="1">
      <c r="A50" s="18"/>
      <c r="B50" s="20"/>
      <c r="C50" s="68"/>
      <c r="D50" s="20"/>
    </row>
    <row r="51" spans="1:4" ht="15" customHeight="1" thickBot="1">
      <c r="A51" s="18" t="s">
        <v>94</v>
      </c>
      <c r="B51" s="70">
        <f>+B35+B40+B47</f>
        <v>40004</v>
      </c>
      <c r="D51" s="70">
        <f>+D35+D40+D47</f>
        <v>39616</v>
      </c>
    </row>
    <row r="52" spans="1:4" ht="15" customHeight="1">
      <c r="A52" s="19"/>
      <c r="B52" s="20"/>
      <c r="D52" s="20"/>
    </row>
    <row r="53" spans="1:4" ht="15" customHeight="1">
      <c r="A53" s="19"/>
      <c r="B53" s="20"/>
      <c r="D53" s="20"/>
    </row>
    <row r="54" spans="1:4" ht="15" customHeight="1">
      <c r="A54" s="1" t="s">
        <v>134</v>
      </c>
      <c r="B54" s="90">
        <f>+B35/B32*100/1000</f>
        <v>0.23334959349593495</v>
      </c>
      <c r="C54" s="9"/>
      <c r="D54" s="90">
        <f>+D35/D32*100/1000</f>
        <v>0.2151382113821138</v>
      </c>
    </row>
    <row r="55" spans="1:4" ht="15" customHeight="1">
      <c r="A55" s="19"/>
      <c r="B55" s="20"/>
      <c r="D55" s="20"/>
    </row>
    <row r="56" ht="15" customHeight="1">
      <c r="A56" s="10"/>
    </row>
    <row r="57" ht="15" customHeight="1">
      <c r="A57" s="10"/>
    </row>
    <row r="58" ht="15" customHeight="1">
      <c r="A58" s="76"/>
    </row>
    <row r="59" ht="15" customHeight="1">
      <c r="A59" s="76"/>
    </row>
    <row r="60" ht="15" customHeight="1">
      <c r="A60" s="76"/>
    </row>
    <row r="61" ht="15" customHeight="1">
      <c r="A61" s="113"/>
    </row>
    <row r="62" ht="15" customHeight="1">
      <c r="A62" s="76"/>
    </row>
    <row r="63" ht="15" customHeight="1">
      <c r="A63" s="76"/>
    </row>
    <row r="64" ht="15" customHeight="1">
      <c r="A64" s="76"/>
    </row>
    <row r="65" ht="15" customHeight="1">
      <c r="A65" s="77"/>
    </row>
    <row r="66" ht="15" customHeight="1">
      <c r="A66" s="76"/>
    </row>
    <row r="67" ht="15" customHeight="1">
      <c r="A67" s="76"/>
    </row>
    <row r="68" ht="18.75" customHeight="1">
      <c r="A68" s="76"/>
    </row>
    <row r="69" ht="18.75" customHeight="1"/>
    <row r="70" ht="15" customHeight="1">
      <c r="A70" s="56"/>
    </row>
    <row r="71" ht="15" customHeight="1">
      <c r="A71" s="9"/>
    </row>
    <row r="72" ht="15" customHeight="1">
      <c r="A72" s="9"/>
    </row>
  </sheetData>
  <sheetProtection/>
  <mergeCells count="1">
    <mergeCell ref="B6:D6"/>
  </mergeCells>
  <printOptions/>
  <pageMargins left="0.5" right="0.25" top="0.5" bottom="0.5" header="0.5" footer="0.5"/>
  <pageSetup cellComments="asDisplayed"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dimension ref="A2:F46"/>
  <sheetViews>
    <sheetView zoomScalePageLayoutView="0" workbookViewId="0" topLeftCell="A32">
      <selection activeCell="D49" sqref="D49"/>
    </sheetView>
  </sheetViews>
  <sheetFormatPr defaultColWidth="9.140625" defaultRowHeight="12.75"/>
  <cols>
    <col min="1" max="1" width="36.28125" style="4" customWidth="1"/>
    <col min="2" max="2" width="13.8515625" style="3" customWidth="1"/>
    <col min="3" max="4" width="14.7109375" style="3" customWidth="1"/>
    <col min="5" max="5" width="13.00390625" style="3" customWidth="1"/>
    <col min="6" max="16384" width="9.140625" style="4" customWidth="1"/>
  </cols>
  <sheetData>
    <row r="2" ht="15.75">
      <c r="A2" s="47" t="s">
        <v>0</v>
      </c>
    </row>
    <row r="3" ht="12.75">
      <c r="A3" s="12" t="str">
        <f>'[1]Consol BS '!A2</f>
        <v>Company No. 686148-A</v>
      </c>
    </row>
    <row r="5" ht="12.75">
      <c r="A5" s="2" t="s">
        <v>7</v>
      </c>
    </row>
    <row r="6" ht="12.75">
      <c r="A6" s="2" t="s">
        <v>217</v>
      </c>
    </row>
    <row r="7" ht="12.75">
      <c r="A7" s="2" t="s">
        <v>6</v>
      </c>
    </row>
    <row r="8" ht="12.75">
      <c r="A8" s="2"/>
    </row>
    <row r="9" spans="1:5" ht="12.75">
      <c r="A9" s="2"/>
      <c r="B9" s="48"/>
      <c r="C9" s="55" t="s">
        <v>78</v>
      </c>
      <c r="D9" s="55" t="s">
        <v>8</v>
      </c>
      <c r="E9" s="48"/>
    </row>
    <row r="10" spans="1:5" ht="12.75">
      <c r="A10" s="2"/>
      <c r="B10" s="48"/>
      <c r="C10" s="48"/>
      <c r="D10" s="48"/>
      <c r="E10" s="48"/>
    </row>
    <row r="11" spans="2:6" ht="12.75">
      <c r="B11" s="49" t="s">
        <v>9</v>
      </c>
      <c r="C11" s="49" t="s">
        <v>9</v>
      </c>
      <c r="D11" s="49" t="s">
        <v>10</v>
      </c>
      <c r="E11" s="48"/>
      <c r="F11" s="5"/>
    </row>
    <row r="12" spans="2:6" ht="12.75">
      <c r="B12" s="49" t="s">
        <v>11</v>
      </c>
      <c r="C12" s="49" t="s">
        <v>77</v>
      </c>
      <c r="D12" s="49" t="s">
        <v>12</v>
      </c>
      <c r="E12" s="49" t="s">
        <v>13</v>
      </c>
      <c r="F12" s="5"/>
    </row>
    <row r="13" spans="2:6" ht="12.75">
      <c r="B13" s="49" t="s">
        <v>14</v>
      </c>
      <c r="C13" s="49" t="s">
        <v>14</v>
      </c>
      <c r="D13" s="49" t="s">
        <v>14</v>
      </c>
      <c r="E13" s="49" t="s">
        <v>14</v>
      </c>
      <c r="F13" s="5"/>
    </row>
    <row r="14" spans="2:6" ht="12.75">
      <c r="B14" s="49"/>
      <c r="C14" s="49"/>
      <c r="D14" s="49"/>
      <c r="E14" s="49"/>
      <c r="F14" s="5"/>
    </row>
    <row r="16" spans="1:5" ht="12.75">
      <c r="A16" s="2" t="s">
        <v>180</v>
      </c>
      <c r="B16" s="6">
        <v>12300</v>
      </c>
      <c r="C16" s="6">
        <v>2954</v>
      </c>
      <c r="D16" s="3">
        <v>11208</v>
      </c>
      <c r="E16" s="3">
        <f>SUM(B16:D16)</f>
        <v>26462</v>
      </c>
    </row>
    <row r="17" spans="2:5" ht="12.75">
      <c r="B17" s="7"/>
      <c r="C17" s="7"/>
      <c r="D17" s="7"/>
      <c r="E17" s="7"/>
    </row>
    <row r="18" spans="1:5" ht="12.75">
      <c r="A18" s="4" t="s">
        <v>132</v>
      </c>
      <c r="B18" s="3">
        <v>0</v>
      </c>
      <c r="C18" s="3">
        <v>0</v>
      </c>
      <c r="D18" s="3">
        <f>+'Consol IS'!G34</f>
        <v>2240</v>
      </c>
      <c r="E18" s="3">
        <f>SUM(B18:D18)</f>
        <v>2240</v>
      </c>
    </row>
    <row r="20" spans="1:5" ht="13.5" thickBot="1">
      <c r="A20" s="2" t="s">
        <v>220</v>
      </c>
      <c r="B20" s="8">
        <f>SUM(B16:B19)</f>
        <v>12300</v>
      </c>
      <c r="C20" s="8">
        <f>SUM(C16:C19)</f>
        <v>2954</v>
      </c>
      <c r="D20" s="8">
        <f>SUM(D16:D19)</f>
        <v>13448</v>
      </c>
      <c r="E20" s="8">
        <f>SUM(E16:E19)</f>
        <v>28702</v>
      </c>
    </row>
    <row r="21" spans="2:5" ht="13.5" thickTop="1">
      <c r="B21" s="7"/>
      <c r="C21" s="7"/>
      <c r="D21" s="7"/>
      <c r="E21" s="7"/>
    </row>
    <row r="22" ht="12.75">
      <c r="A22" s="3"/>
    </row>
    <row r="23" ht="12.75">
      <c r="A23" s="3"/>
    </row>
    <row r="24" spans="1:5" ht="12.75">
      <c r="A24" s="3"/>
      <c r="B24" s="48"/>
      <c r="C24" s="55" t="s">
        <v>78</v>
      </c>
      <c r="D24" s="55" t="s">
        <v>8</v>
      </c>
      <c r="E24" s="48"/>
    </row>
    <row r="25" spans="1:5" ht="12.75">
      <c r="A25" s="3"/>
      <c r="B25" s="48"/>
      <c r="C25" s="48"/>
      <c r="D25" s="48"/>
      <c r="E25" s="48"/>
    </row>
    <row r="26" spans="1:5" ht="12.75">
      <c r="A26" s="3"/>
      <c r="B26" s="49" t="s">
        <v>9</v>
      </c>
      <c r="C26" s="49" t="s">
        <v>9</v>
      </c>
      <c r="D26" s="49" t="s">
        <v>10</v>
      </c>
      <c r="E26" s="48"/>
    </row>
    <row r="27" spans="1:5" ht="12.75">
      <c r="A27" s="3"/>
      <c r="B27" s="49" t="s">
        <v>11</v>
      </c>
      <c r="C27" s="49" t="s">
        <v>77</v>
      </c>
      <c r="D27" s="49" t="s">
        <v>12</v>
      </c>
      <c r="E27" s="49" t="s">
        <v>13</v>
      </c>
    </row>
    <row r="28" spans="1:5" ht="12.75">
      <c r="A28" s="3"/>
      <c r="B28" s="49" t="s">
        <v>14</v>
      </c>
      <c r="C28" s="49" t="s">
        <v>14</v>
      </c>
      <c r="D28" s="49" t="s">
        <v>14</v>
      </c>
      <c r="E28" s="49" t="s">
        <v>14</v>
      </c>
    </row>
    <row r="29" ht="12.75">
      <c r="A29" s="3"/>
    </row>
    <row r="30" spans="1:5" ht="12.75">
      <c r="A30" s="2" t="s">
        <v>160</v>
      </c>
      <c r="B30" s="3">
        <v>12300</v>
      </c>
      <c r="C30" s="3">
        <v>2954</v>
      </c>
      <c r="D30" s="3">
        <v>9357</v>
      </c>
      <c r="E30" s="3">
        <f>SUM(B30:D30)</f>
        <v>24611</v>
      </c>
    </row>
    <row r="32" spans="1:5" ht="12.75">
      <c r="A32" s="4" t="s">
        <v>132</v>
      </c>
      <c r="B32" s="3">
        <v>0</v>
      </c>
      <c r="C32" s="3">
        <v>0</v>
      </c>
      <c r="D32" s="3">
        <v>1851</v>
      </c>
      <c r="E32" s="3">
        <f>SUM(B32:D32)</f>
        <v>1851</v>
      </c>
    </row>
    <row r="34" spans="1:5" ht="13.5" thickBot="1">
      <c r="A34" s="2" t="s">
        <v>221</v>
      </c>
      <c r="B34" s="8">
        <f>SUM(B30:B33)</f>
        <v>12300</v>
      </c>
      <c r="C34" s="8">
        <f>SUM(C30:C33)</f>
        <v>2954</v>
      </c>
      <c r="D34" s="8">
        <f>SUM(D30:D33)</f>
        <v>11208</v>
      </c>
      <c r="E34" s="8">
        <f>SUM(E30:E33)</f>
        <v>26462</v>
      </c>
    </row>
    <row r="35" ht="13.5" thickTop="1">
      <c r="A35" s="3"/>
    </row>
    <row r="36" ht="12.75">
      <c r="A36" s="3"/>
    </row>
    <row r="39" ht="12.75">
      <c r="A39" s="3"/>
    </row>
    <row r="43" ht="12.75">
      <c r="A43" s="113"/>
    </row>
    <row r="46" ht="12.75">
      <c r="A46" s="66"/>
    </row>
  </sheetData>
  <sheetProtection/>
  <printOptions/>
  <pageMargins left="0.75" right="0.75" top="1" bottom="1" header="0.5" footer="0.5"/>
  <pageSetup cellComments="asDisplayed"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indexed="34"/>
  </sheetPr>
  <dimension ref="A1:H88"/>
  <sheetViews>
    <sheetView zoomScalePageLayoutView="0" workbookViewId="0" topLeftCell="A1">
      <selection activeCell="F29" sqref="F29"/>
    </sheetView>
  </sheetViews>
  <sheetFormatPr defaultColWidth="9.140625" defaultRowHeight="12.75"/>
  <cols>
    <col min="1" max="1" width="41.421875" style="0" customWidth="1"/>
    <col min="2" max="2" width="19.57421875" style="0" customWidth="1"/>
    <col min="3" max="3" width="17.28125" style="0" customWidth="1"/>
    <col min="4" max="4" width="2.140625" style="0" customWidth="1"/>
    <col min="5" max="5" width="17.28125" style="0" customWidth="1"/>
  </cols>
  <sheetData>
    <row r="1" ht="15.75">
      <c r="A1" s="47" t="s">
        <v>0</v>
      </c>
    </row>
    <row r="2" ht="12.75">
      <c r="A2" s="35" t="str">
        <f>+'Consol Equity'!A3</f>
        <v>Company No. 686148-A</v>
      </c>
    </row>
    <row r="4" ht="12.75">
      <c r="A4" s="2" t="s">
        <v>135</v>
      </c>
    </row>
    <row r="5" ht="12.75">
      <c r="A5" s="2" t="s">
        <v>217</v>
      </c>
    </row>
    <row r="6" ht="12.75">
      <c r="A6" s="2" t="s">
        <v>6</v>
      </c>
    </row>
    <row r="8" spans="1:4" ht="12.75">
      <c r="A8" s="4"/>
      <c r="B8" s="4"/>
      <c r="C8" s="45"/>
      <c r="D8" s="2"/>
    </row>
    <row r="9" spans="1:5" ht="12.75">
      <c r="A9" s="4"/>
      <c r="B9" s="4"/>
      <c r="C9" s="64"/>
      <c r="D9" s="2"/>
      <c r="E9" s="64" t="s">
        <v>102</v>
      </c>
    </row>
    <row r="10" spans="1:5" ht="25.5">
      <c r="A10" s="4"/>
      <c r="B10" s="4"/>
      <c r="C10" s="64" t="s">
        <v>108</v>
      </c>
      <c r="D10" s="2"/>
      <c r="E10" s="64" t="s">
        <v>117</v>
      </c>
    </row>
    <row r="11" spans="1:5" ht="12.75">
      <c r="A11" s="4"/>
      <c r="B11" s="4"/>
      <c r="C11" s="45" t="s">
        <v>218</v>
      </c>
      <c r="D11" s="2"/>
      <c r="E11" s="45" t="s">
        <v>169</v>
      </c>
    </row>
    <row r="12" spans="1:5" ht="12.75">
      <c r="A12" s="4"/>
      <c r="B12" s="4"/>
      <c r="C12" s="45" t="s">
        <v>14</v>
      </c>
      <c r="D12" s="2"/>
      <c r="E12" s="45" t="s">
        <v>14</v>
      </c>
    </row>
    <row r="13" spans="1:5" ht="12.75">
      <c r="A13" s="2" t="s">
        <v>60</v>
      </c>
      <c r="B13" s="4"/>
      <c r="C13" s="81"/>
      <c r="D13" s="82"/>
      <c r="E13" s="83"/>
    </row>
    <row r="14" spans="1:5" ht="12.75">
      <c r="A14" s="4" t="s">
        <v>24</v>
      </c>
      <c r="B14" s="4"/>
      <c r="C14" s="3">
        <f>+'Consol IS'!G29</f>
        <v>2777</v>
      </c>
      <c r="D14" s="75"/>
      <c r="E14" s="71">
        <v>1673</v>
      </c>
    </row>
    <row r="15" spans="1:5" ht="12.75">
      <c r="A15" s="4" t="s">
        <v>61</v>
      </c>
      <c r="B15" s="4"/>
      <c r="C15" s="3"/>
      <c r="D15" s="75"/>
      <c r="E15" s="71"/>
    </row>
    <row r="16" spans="1:8" ht="12.75">
      <c r="A16" s="32" t="s">
        <v>83</v>
      </c>
      <c r="B16" s="4"/>
      <c r="C16" s="3">
        <v>3251</v>
      </c>
      <c r="D16" s="75"/>
      <c r="E16" s="3">
        <v>4079</v>
      </c>
      <c r="F16" s="3"/>
      <c r="H16" s="3"/>
    </row>
    <row r="17" spans="1:8" ht="12.75">
      <c r="A17" s="32" t="s">
        <v>84</v>
      </c>
      <c r="B17" s="4"/>
      <c r="C17" s="3">
        <f>-'Consol IS'!G27</f>
        <v>58</v>
      </c>
      <c r="D17" s="75"/>
      <c r="E17" s="3">
        <v>42</v>
      </c>
      <c r="F17" s="3"/>
      <c r="H17" s="3"/>
    </row>
    <row r="18" spans="1:8" ht="12.75">
      <c r="A18" s="32" t="s">
        <v>85</v>
      </c>
      <c r="B18" s="4"/>
      <c r="C18" s="36">
        <v>-0.501</v>
      </c>
      <c r="D18" s="75"/>
      <c r="E18" s="36">
        <v>-0.282</v>
      </c>
      <c r="F18" s="3"/>
      <c r="H18" s="3"/>
    </row>
    <row r="19" spans="1:5" ht="12.75">
      <c r="A19" s="4" t="s">
        <v>156</v>
      </c>
      <c r="B19" s="4"/>
      <c r="C19" s="3">
        <f>SUM(C14:C18)</f>
        <v>6085.499</v>
      </c>
      <c r="D19" s="75"/>
      <c r="E19" s="75">
        <f>SUM(E14:E18)</f>
        <v>5793.718</v>
      </c>
    </row>
    <row r="20" spans="1:5" ht="12.75">
      <c r="A20" s="4" t="s">
        <v>170</v>
      </c>
      <c r="B20" s="4"/>
      <c r="C20" s="3">
        <f>+'Consol BS  '!D21-'Consol BS  '!B21-1</f>
        <v>1719</v>
      </c>
      <c r="D20" s="75"/>
      <c r="E20" s="71">
        <v>888</v>
      </c>
    </row>
    <row r="21" spans="1:5" ht="12.75">
      <c r="A21" s="4" t="s">
        <v>232</v>
      </c>
      <c r="B21" s="4"/>
      <c r="C21" s="3">
        <v>1015</v>
      </c>
      <c r="D21" s="75"/>
      <c r="E21" s="3">
        <v>-4706</v>
      </c>
    </row>
    <row r="22" spans="1:7" ht="12.75">
      <c r="A22" s="4" t="s">
        <v>231</v>
      </c>
      <c r="B22" s="4"/>
      <c r="C22" s="36">
        <f>-'Consol BS  '!D43-'Consol BS  '!D44+'Consol BS  '!B43+'Consol BS  '!B44-15</f>
        <v>-2294</v>
      </c>
      <c r="D22" s="75"/>
      <c r="E22" s="36">
        <v>201</v>
      </c>
      <c r="F22" s="53"/>
      <c r="G22" s="53"/>
    </row>
    <row r="23" spans="1:7" ht="12.75">
      <c r="A23" s="67" t="s">
        <v>155</v>
      </c>
      <c r="B23" s="4"/>
      <c r="C23" s="3">
        <f>SUM(C19:C22)</f>
        <v>6525.499</v>
      </c>
      <c r="D23" s="75"/>
      <c r="E23" s="3">
        <f>SUM(E19:E22)</f>
        <v>2176.718</v>
      </c>
      <c r="F23" s="53"/>
      <c r="G23" s="53"/>
    </row>
    <row r="24" spans="1:7" ht="12.75">
      <c r="A24" s="4" t="s">
        <v>63</v>
      </c>
      <c r="B24" s="4"/>
      <c r="C24" s="7">
        <v>-195</v>
      </c>
      <c r="D24" s="75"/>
      <c r="E24" s="7">
        <v>-241</v>
      </c>
      <c r="F24" s="53"/>
      <c r="G24" s="53"/>
    </row>
    <row r="25" spans="1:7" ht="12.75">
      <c r="A25" s="4" t="s">
        <v>209</v>
      </c>
      <c r="B25" s="4"/>
      <c r="C25" s="7">
        <v>71</v>
      </c>
      <c r="D25" s="75"/>
      <c r="E25" s="7">
        <v>0</v>
      </c>
      <c r="F25" s="53"/>
      <c r="G25" s="53"/>
    </row>
    <row r="26" spans="1:7" ht="12.75">
      <c r="A26" s="4" t="s">
        <v>62</v>
      </c>
      <c r="B26" s="4"/>
      <c r="C26" s="36">
        <f>-C17</f>
        <v>-58</v>
      </c>
      <c r="D26" s="75"/>
      <c r="E26" s="36">
        <f>-E17</f>
        <v>-42</v>
      </c>
      <c r="F26" s="3"/>
      <c r="G26" s="53"/>
    </row>
    <row r="27" spans="1:5" ht="12.75">
      <c r="A27" s="4" t="s">
        <v>157</v>
      </c>
      <c r="B27" s="4"/>
      <c r="C27" s="3">
        <f>SUM(C23:C26)</f>
        <v>6343.499</v>
      </c>
      <c r="D27" s="75"/>
      <c r="E27" s="3">
        <f>SUM(E23:E26)</f>
        <v>1893.7179999999998</v>
      </c>
    </row>
    <row r="28" spans="1:5" ht="12.75">
      <c r="A28" s="4"/>
      <c r="B28" s="4"/>
      <c r="C28" s="3"/>
      <c r="D28" s="75"/>
      <c r="E28" s="71"/>
    </row>
    <row r="29" spans="1:5" ht="12.75">
      <c r="A29" s="2" t="s">
        <v>64</v>
      </c>
      <c r="B29" s="4"/>
      <c r="C29" s="7"/>
      <c r="D29" s="75"/>
      <c r="E29" s="71"/>
    </row>
    <row r="30" spans="1:5" ht="12.75">
      <c r="A30" s="4" t="s">
        <v>99</v>
      </c>
      <c r="B30" s="4"/>
      <c r="C30" s="39">
        <v>0</v>
      </c>
      <c r="D30" s="84"/>
      <c r="E30" s="39">
        <v>-22</v>
      </c>
    </row>
    <row r="31" spans="1:5" ht="12.75">
      <c r="A31" s="4" t="s">
        <v>124</v>
      </c>
      <c r="B31" s="4"/>
      <c r="C31" s="37">
        <f>-C18</f>
        <v>0.501</v>
      </c>
      <c r="D31" s="84"/>
      <c r="E31" s="37">
        <f>-E18</f>
        <v>0.282</v>
      </c>
    </row>
    <row r="32" spans="1:5" ht="12.75">
      <c r="A32" s="4" t="s">
        <v>168</v>
      </c>
      <c r="B32" s="4"/>
      <c r="C32" s="37">
        <v>80</v>
      </c>
      <c r="D32" s="84"/>
      <c r="E32" s="37">
        <v>118</v>
      </c>
    </row>
    <row r="33" spans="1:5" ht="12.75">
      <c r="A33" s="4" t="s">
        <v>110</v>
      </c>
      <c r="B33" s="4"/>
      <c r="C33" s="38">
        <f>-C57</f>
        <v>-1385</v>
      </c>
      <c r="D33" s="84"/>
      <c r="E33" s="38">
        <v>-2480</v>
      </c>
    </row>
    <row r="34" spans="1:5" ht="12.75">
      <c r="A34" s="4" t="s">
        <v>65</v>
      </c>
      <c r="B34" s="4"/>
      <c r="C34" s="7">
        <f>SUM(C30:C33)</f>
        <v>-1304.499</v>
      </c>
      <c r="D34" s="84"/>
      <c r="E34" s="7">
        <f>SUM(E30:E33)</f>
        <v>-2383.718</v>
      </c>
    </row>
    <row r="35" spans="1:5" ht="12.75">
      <c r="A35" s="4"/>
      <c r="B35" s="4"/>
      <c r="C35" s="3"/>
      <c r="D35" s="75"/>
      <c r="E35" s="71"/>
    </row>
    <row r="36" spans="1:5" ht="12.75">
      <c r="A36" s="2" t="s">
        <v>66</v>
      </c>
      <c r="B36" s="4"/>
      <c r="C36" s="7"/>
      <c r="D36" s="75"/>
      <c r="E36" s="71"/>
    </row>
    <row r="37" spans="1:8" ht="12.75">
      <c r="A37" s="67" t="s">
        <v>233</v>
      </c>
      <c r="B37" s="4"/>
      <c r="C37" s="39">
        <v>663</v>
      </c>
      <c r="D37" s="75"/>
      <c r="E37" s="39">
        <v>0</v>
      </c>
      <c r="H37" s="50"/>
    </row>
    <row r="38" spans="1:8" ht="12.75">
      <c r="A38" s="67" t="s">
        <v>163</v>
      </c>
      <c r="B38" s="4"/>
      <c r="C38" s="38">
        <v>-539</v>
      </c>
      <c r="D38" s="75"/>
      <c r="E38" s="38">
        <v>-593</v>
      </c>
      <c r="H38" s="50"/>
    </row>
    <row r="39" spans="1:5" ht="12.75">
      <c r="A39" s="4" t="s">
        <v>125</v>
      </c>
      <c r="B39" s="4"/>
      <c r="C39" s="7">
        <f>SUM(C37:C38)</f>
        <v>124</v>
      </c>
      <c r="D39" s="75"/>
      <c r="E39" s="7">
        <f>SUM(E37:E38)</f>
        <v>-593</v>
      </c>
    </row>
    <row r="40" spans="1:5" ht="12.75">
      <c r="A40" s="40"/>
      <c r="B40" s="4"/>
      <c r="C40" s="36"/>
      <c r="D40" s="75"/>
      <c r="E40" s="36"/>
    </row>
    <row r="41" spans="1:5" ht="12.75">
      <c r="A41" s="4"/>
      <c r="B41" s="4"/>
      <c r="C41" s="3"/>
      <c r="D41" s="75"/>
      <c r="E41" s="3"/>
    </row>
    <row r="42" spans="1:5" ht="12.75">
      <c r="A42" s="4" t="s">
        <v>126</v>
      </c>
      <c r="B42" s="4"/>
      <c r="C42" s="3">
        <f>+C27+C34+C39</f>
        <v>5163</v>
      </c>
      <c r="D42" s="75"/>
      <c r="E42" s="3">
        <f>+E27+E34+E39</f>
        <v>-1083</v>
      </c>
    </row>
    <row r="43" spans="1:5" ht="12.75">
      <c r="A43" s="4" t="s">
        <v>67</v>
      </c>
      <c r="B43" s="4"/>
      <c r="C43" s="6">
        <v>287</v>
      </c>
      <c r="D43" s="75"/>
      <c r="E43" s="6">
        <v>1370</v>
      </c>
    </row>
    <row r="44" spans="1:5" ht="13.5" thickBot="1">
      <c r="A44" s="4" t="s">
        <v>68</v>
      </c>
      <c r="B44" s="4"/>
      <c r="C44" s="8">
        <f>SUM(C42:C43)</f>
        <v>5450</v>
      </c>
      <c r="D44" s="75"/>
      <c r="E44" s="8">
        <f>SUM(E42:E43)</f>
        <v>287</v>
      </c>
    </row>
    <row r="45" spans="1:5" ht="13.5" thickTop="1">
      <c r="A45" s="4"/>
      <c r="B45" s="4"/>
      <c r="C45" s="3"/>
      <c r="D45" s="75"/>
      <c r="E45" s="71"/>
    </row>
    <row r="46" spans="1:5" ht="12.75">
      <c r="A46" s="4"/>
      <c r="B46" s="4"/>
      <c r="C46" s="3"/>
      <c r="D46" s="75"/>
      <c r="E46" s="71"/>
    </row>
    <row r="47" spans="1:5" ht="12.75">
      <c r="A47" s="48" t="s">
        <v>80</v>
      </c>
      <c r="B47" s="4"/>
      <c r="C47" s="3"/>
      <c r="D47" s="75"/>
      <c r="E47" s="71"/>
    </row>
    <row r="48" spans="1:5" ht="12.75">
      <c r="A48" s="19" t="s">
        <v>130</v>
      </c>
      <c r="B48" s="4"/>
      <c r="C48" s="3">
        <v>90</v>
      </c>
      <c r="D48" s="75"/>
      <c r="E48" s="3">
        <v>2</v>
      </c>
    </row>
    <row r="49" spans="1:5" ht="12.75">
      <c r="A49" s="19" t="s">
        <v>58</v>
      </c>
      <c r="B49" s="4"/>
      <c r="C49" s="3">
        <v>5360</v>
      </c>
      <c r="D49" s="75"/>
      <c r="E49" s="3">
        <v>285</v>
      </c>
    </row>
    <row r="50" spans="1:5" ht="13.5" thickBot="1">
      <c r="A50" s="19"/>
      <c r="B50" s="4"/>
      <c r="C50" s="61">
        <f>SUM(C48:C49)</f>
        <v>5450</v>
      </c>
      <c r="D50" s="75"/>
      <c r="E50" s="61">
        <f>SUM(E48:E49)</f>
        <v>287</v>
      </c>
    </row>
    <row r="51" spans="1:5" ht="12.75">
      <c r="A51" s="3"/>
      <c r="B51" s="4"/>
      <c r="C51" s="3"/>
      <c r="D51" s="4"/>
      <c r="E51" s="72"/>
    </row>
    <row r="52" spans="1:5" ht="12.75">
      <c r="A52" s="3" t="s">
        <v>15</v>
      </c>
      <c r="B52" s="4"/>
      <c r="C52" s="3"/>
      <c r="D52" s="4"/>
      <c r="E52" s="72"/>
    </row>
    <row r="53" spans="1:5" ht="12.75">
      <c r="A53" s="3"/>
      <c r="B53" s="4"/>
      <c r="C53" s="3"/>
      <c r="D53" s="4"/>
      <c r="E53" s="72"/>
    </row>
    <row r="54" spans="1:5" ht="12.75">
      <c r="A54" s="3" t="s">
        <v>111</v>
      </c>
      <c r="B54" s="4"/>
      <c r="C54" s="3"/>
      <c r="D54" s="4"/>
      <c r="E54" s="72"/>
    </row>
    <row r="55" spans="1:5" ht="12.75">
      <c r="A55" s="3" t="s">
        <v>112</v>
      </c>
      <c r="B55" s="4"/>
      <c r="C55" s="3">
        <v>1385</v>
      </c>
      <c r="D55" s="4"/>
      <c r="E55" s="3">
        <v>2637</v>
      </c>
    </row>
    <row r="56" spans="1:5" ht="12.75">
      <c r="A56" s="3" t="s">
        <v>114</v>
      </c>
      <c r="B56" s="4"/>
      <c r="C56" s="36">
        <v>0</v>
      </c>
      <c r="D56" s="4"/>
      <c r="E56" s="36">
        <v>-157</v>
      </c>
    </row>
    <row r="57" spans="1:5" ht="13.5" thickBot="1">
      <c r="A57" s="3" t="s">
        <v>113</v>
      </c>
      <c r="B57" s="4"/>
      <c r="C57" s="8">
        <f>SUM(C55:C56)</f>
        <v>1385</v>
      </c>
      <c r="D57" s="4"/>
      <c r="E57" s="79">
        <f>SUM(E55:E56)</f>
        <v>2480</v>
      </c>
    </row>
    <row r="58" spans="1:5" ht="13.5" thickTop="1">
      <c r="A58" s="3"/>
      <c r="B58" s="4"/>
      <c r="C58" s="3"/>
      <c r="D58" s="4"/>
      <c r="E58" s="72"/>
    </row>
    <row r="59" spans="1:5" ht="12.75">
      <c r="A59" s="3"/>
      <c r="B59" s="4"/>
      <c r="C59" s="3"/>
      <c r="D59" s="4"/>
      <c r="E59" s="72"/>
    </row>
    <row r="60" spans="1:5" ht="12.75">
      <c r="A60" s="3"/>
      <c r="B60" s="4"/>
      <c r="C60" s="3"/>
      <c r="D60" s="4"/>
      <c r="E60" s="72"/>
    </row>
    <row r="61" spans="1:4" ht="12.75">
      <c r="A61" s="32"/>
      <c r="B61" s="4"/>
      <c r="C61" s="4"/>
      <c r="D61" s="5"/>
    </row>
    <row r="62" spans="1:4" ht="12.75">
      <c r="A62" s="4"/>
      <c r="B62" s="4"/>
      <c r="C62" s="4"/>
      <c r="D62" s="5"/>
    </row>
    <row r="63" spans="1:4" ht="12.75">
      <c r="A63" s="4"/>
      <c r="B63" s="4"/>
      <c r="C63" s="4"/>
      <c r="D63" s="5"/>
    </row>
    <row r="64" spans="1:4" ht="12.75">
      <c r="A64" s="4"/>
      <c r="B64" s="4"/>
      <c r="C64" s="4"/>
      <c r="D64" s="5"/>
    </row>
    <row r="65" spans="1:4" ht="12.75">
      <c r="A65" s="4"/>
      <c r="B65" s="4"/>
      <c r="C65" s="3"/>
      <c r="D65" s="4"/>
    </row>
    <row r="66" spans="1:4" ht="12.75">
      <c r="A66" s="113"/>
      <c r="B66" s="4"/>
      <c r="C66" s="3"/>
      <c r="D66" s="4"/>
    </row>
    <row r="67" spans="1:4" ht="12.75">
      <c r="A67" s="4"/>
      <c r="B67" s="4"/>
      <c r="C67" s="3"/>
      <c r="D67" s="4"/>
    </row>
    <row r="68" spans="1:4" ht="12.75">
      <c r="A68" s="4"/>
      <c r="B68" s="4"/>
      <c r="C68" s="3"/>
      <c r="D68" s="4"/>
    </row>
    <row r="69" spans="1:4" ht="12.75">
      <c r="A69" s="4"/>
      <c r="B69" s="4"/>
      <c r="C69" s="3"/>
      <c r="D69" s="4"/>
    </row>
    <row r="70" spans="1:4" ht="12.75">
      <c r="A70" s="4"/>
      <c r="B70" s="4"/>
      <c r="C70" s="3"/>
      <c r="D70" s="4"/>
    </row>
    <row r="71" spans="1:4" ht="12.75">
      <c r="A71" s="4"/>
      <c r="B71" s="4"/>
      <c r="C71" s="3"/>
      <c r="D71" s="4"/>
    </row>
    <row r="72" spans="1:4" ht="12.75">
      <c r="A72" s="4"/>
      <c r="B72" s="4"/>
      <c r="C72" s="3"/>
      <c r="D72" s="4"/>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row r="88" spans="1:4" ht="12.75">
      <c r="A88" s="4"/>
      <c r="B88" s="4"/>
      <c r="C88" s="3"/>
      <c r="D88" s="4"/>
    </row>
  </sheetData>
  <sheetProtection/>
  <printOptions/>
  <pageMargins left="0.7" right="0.7" top="0.75" bottom="0.75" header="0.3" footer="0.3"/>
  <pageSetup horizontalDpi="300" verticalDpi="300" orientation="portrait" scale="80" r:id="rId2"/>
  <drawing r:id="rId1"/>
</worksheet>
</file>

<file path=xl/worksheets/sheet5.xml><?xml version="1.0" encoding="utf-8"?>
<worksheet xmlns="http://schemas.openxmlformats.org/spreadsheetml/2006/main" xmlns:r="http://schemas.openxmlformats.org/officeDocument/2006/relationships">
  <dimension ref="A1:P327"/>
  <sheetViews>
    <sheetView tabSelected="1" view="pageBreakPreview" zoomScaleSheetLayoutView="100" zoomScalePageLayoutView="0" workbookViewId="0" topLeftCell="A170">
      <selection activeCell="G186" sqref="G186"/>
    </sheetView>
  </sheetViews>
  <sheetFormatPr defaultColWidth="9.140625" defaultRowHeight="12.75"/>
  <cols>
    <col min="1" max="1" width="4.57421875" style="25" customWidth="1"/>
    <col min="2" max="2" width="38.8515625" style="4" customWidth="1"/>
    <col min="3" max="3" width="12.00390625" style="4" customWidth="1"/>
    <col min="4" max="4" width="15.57421875" style="4" customWidth="1"/>
    <col min="5" max="5" width="11.57421875" style="4" bestFit="1" customWidth="1"/>
    <col min="6" max="6" width="12.421875" style="9" bestFit="1" customWidth="1"/>
    <col min="7" max="7" width="12.7109375" style="9" bestFit="1" customWidth="1"/>
    <col min="8" max="8" width="10.57421875" style="9" customWidth="1"/>
    <col min="9" max="9" width="10.28125" style="9" customWidth="1"/>
    <col min="10" max="10" width="12.28125" style="9" customWidth="1"/>
    <col min="11" max="11" width="9.28125" style="9" bestFit="1" customWidth="1"/>
    <col min="12" max="16384" width="9.140625" style="9" customWidth="1"/>
  </cols>
  <sheetData>
    <row r="1" spans="6:10" ht="12.75" customHeight="1">
      <c r="F1" s="4"/>
      <c r="G1" s="4"/>
      <c r="H1" s="4"/>
      <c r="I1" s="4"/>
      <c r="J1" s="4"/>
    </row>
    <row r="2" spans="1:10" ht="15.75">
      <c r="A2" s="119" t="str">
        <f>+'Consol BS  '!A1</f>
        <v>JHM CONSOLIDATION BERHAD</v>
      </c>
      <c r="F2" s="4"/>
      <c r="G2" s="4"/>
      <c r="H2" s="4"/>
      <c r="I2" s="4"/>
      <c r="J2" s="4"/>
    </row>
    <row r="3" spans="1:10" ht="12.75">
      <c r="A3" s="12" t="str">
        <f>+'Consol BS  '!A2</f>
        <v>Company No. 686148-A</v>
      </c>
      <c r="F3" s="4"/>
      <c r="G3" s="4"/>
      <c r="H3" s="4"/>
      <c r="I3" s="4"/>
      <c r="J3" s="4"/>
    </row>
    <row r="4" spans="6:10" ht="12.75">
      <c r="F4" s="4"/>
      <c r="G4" s="4"/>
      <c r="H4" s="4"/>
      <c r="I4" s="4"/>
      <c r="J4" s="4"/>
    </row>
    <row r="5" spans="1:10" ht="14.25">
      <c r="A5" s="118" t="s">
        <v>222</v>
      </c>
      <c r="F5" s="4"/>
      <c r="G5" s="4"/>
      <c r="H5" s="4"/>
      <c r="I5" s="4"/>
      <c r="J5" s="4"/>
    </row>
    <row r="6" spans="1:10" ht="14.25">
      <c r="A6" s="118"/>
      <c r="F6" s="4"/>
      <c r="G6" s="4"/>
      <c r="H6" s="4"/>
      <c r="I6" s="4"/>
      <c r="J6" s="4"/>
    </row>
    <row r="7" spans="1:10" ht="14.25">
      <c r="A7" s="118" t="s">
        <v>136</v>
      </c>
      <c r="F7" s="4"/>
      <c r="G7" s="4"/>
      <c r="H7" s="4"/>
      <c r="I7" s="4"/>
      <c r="J7" s="4"/>
    </row>
    <row r="8" spans="6:10" ht="12.75">
      <c r="F8" s="4"/>
      <c r="G8" s="4"/>
      <c r="H8" s="4"/>
      <c r="I8" s="4"/>
      <c r="J8" s="4"/>
    </row>
    <row r="9" spans="1:10" ht="12.75">
      <c r="A9" s="26" t="s">
        <v>16</v>
      </c>
      <c r="B9" s="127" t="s">
        <v>144</v>
      </c>
      <c r="C9" s="128"/>
      <c r="D9" s="129"/>
      <c r="E9" s="115"/>
      <c r="F9" s="116"/>
      <c r="G9" s="115"/>
      <c r="H9" s="4"/>
      <c r="I9" s="4"/>
      <c r="J9" s="4"/>
    </row>
    <row r="10" spans="2:10" ht="12.75" customHeight="1">
      <c r="B10" s="116"/>
      <c r="C10" s="115"/>
      <c r="D10" s="115"/>
      <c r="E10" s="115"/>
      <c r="F10" s="116"/>
      <c r="G10" s="115"/>
      <c r="H10" s="4"/>
      <c r="I10" s="4"/>
      <c r="J10" s="4"/>
    </row>
    <row r="11" spans="2:12" ht="12.75">
      <c r="B11" s="116"/>
      <c r="C11" s="115"/>
      <c r="D11" s="115"/>
      <c r="E11" s="115"/>
      <c r="F11" s="116"/>
      <c r="G11" s="115"/>
      <c r="H11" s="4"/>
      <c r="I11" s="4"/>
      <c r="J11" s="4"/>
      <c r="L11" s="27"/>
    </row>
    <row r="12" spans="2:10" ht="12.75">
      <c r="B12" s="116"/>
      <c r="C12" s="115"/>
      <c r="D12" s="115"/>
      <c r="E12" s="115"/>
      <c r="F12" s="116"/>
      <c r="G12" s="115"/>
      <c r="H12" s="4"/>
      <c r="I12" s="4"/>
      <c r="J12" s="4"/>
    </row>
    <row r="13" spans="2:10" ht="12.75">
      <c r="B13" s="116"/>
      <c r="C13" s="115"/>
      <c r="D13" s="115"/>
      <c r="E13" s="115"/>
      <c r="F13" s="116"/>
      <c r="G13" s="115"/>
      <c r="H13" s="4"/>
      <c r="I13" s="4"/>
      <c r="J13" s="4"/>
    </row>
    <row r="14" spans="2:10" ht="12.75">
      <c r="B14" s="116"/>
      <c r="C14" s="115"/>
      <c r="D14" s="115"/>
      <c r="E14" s="115"/>
      <c r="F14" s="116"/>
      <c r="G14" s="115"/>
      <c r="H14" s="4"/>
      <c r="I14" s="4"/>
      <c r="J14" s="4"/>
    </row>
    <row r="15" spans="2:10" ht="12.75">
      <c r="B15" s="116"/>
      <c r="C15" s="115"/>
      <c r="D15" s="115"/>
      <c r="E15" s="115"/>
      <c r="F15" s="116"/>
      <c r="G15"/>
      <c r="H15" s="4"/>
      <c r="I15" s="4"/>
      <c r="J15" s="4"/>
    </row>
    <row r="16" spans="2:10" ht="12.75">
      <c r="B16" s="116"/>
      <c r="C16" s="115"/>
      <c r="D16" s="115"/>
      <c r="E16" s="115"/>
      <c r="F16" s="116"/>
      <c r="G16"/>
      <c r="H16" s="4"/>
      <c r="I16" s="4"/>
      <c r="J16" s="4"/>
    </row>
    <row r="17" spans="2:10" ht="12.75">
      <c r="B17" s="116"/>
      <c r="C17" s="115"/>
      <c r="D17" s="115"/>
      <c r="E17" s="115"/>
      <c r="F17" s="116"/>
      <c r="G17"/>
      <c r="H17" s="4"/>
      <c r="I17" s="4"/>
      <c r="J17" s="4"/>
    </row>
    <row r="18" spans="2:10" ht="12.75">
      <c r="B18" s="116"/>
      <c r="C18" s="115"/>
      <c r="D18" s="115"/>
      <c r="E18" s="115"/>
      <c r="F18" s="117"/>
      <c r="G18"/>
      <c r="H18" s="4"/>
      <c r="I18" s="4"/>
      <c r="J18" s="4"/>
    </row>
    <row r="19" spans="2:10" ht="12.75">
      <c r="B19" s="116"/>
      <c r="C19" s="115"/>
      <c r="D19" s="115"/>
      <c r="E19" s="115"/>
      <c r="F19" s="117"/>
      <c r="G19"/>
      <c r="H19" s="4"/>
      <c r="I19" s="4"/>
      <c r="J19" s="4"/>
    </row>
    <row r="20" spans="2:10" ht="12.75">
      <c r="B20" s="116"/>
      <c r="C20" s="115"/>
      <c r="D20" s="115"/>
      <c r="E20" s="115"/>
      <c r="F20" s="117"/>
      <c r="G20"/>
      <c r="H20" s="4"/>
      <c r="I20" s="4"/>
      <c r="J20" s="4"/>
    </row>
    <row r="21" spans="2:10" ht="12.75">
      <c r="B21" s="116"/>
      <c r="C21" s="115"/>
      <c r="D21" s="115"/>
      <c r="E21" s="115"/>
      <c r="F21" s="116"/>
      <c r="G21"/>
      <c r="H21" s="4"/>
      <c r="I21" s="4"/>
      <c r="J21" s="4"/>
    </row>
    <row r="22" spans="1:10" ht="12.75">
      <c r="A22" s="26" t="s">
        <v>17</v>
      </c>
      <c r="B22" s="2" t="s">
        <v>143</v>
      </c>
      <c r="F22" s="4"/>
      <c r="G22" s="4"/>
      <c r="H22" s="4"/>
      <c r="I22" s="4"/>
      <c r="J22" s="4"/>
    </row>
    <row r="23" spans="6:10" ht="12.75">
      <c r="F23" s="29"/>
      <c r="G23" s="4"/>
      <c r="H23" s="4"/>
      <c r="I23" s="4"/>
      <c r="J23" s="4"/>
    </row>
    <row r="24" spans="2:10" ht="12.75">
      <c r="B24" s="4" t="s">
        <v>181</v>
      </c>
      <c r="F24" s="4"/>
      <c r="G24" s="4"/>
      <c r="H24" s="4"/>
      <c r="I24" s="4"/>
      <c r="J24" s="4"/>
    </row>
    <row r="25" spans="6:10" ht="12.75">
      <c r="F25" s="4"/>
      <c r="G25" s="4"/>
      <c r="H25" s="4"/>
      <c r="I25" s="4"/>
      <c r="J25" s="4"/>
    </row>
    <row r="26" spans="6:10" ht="12.75">
      <c r="F26" s="4"/>
      <c r="G26" s="4"/>
      <c r="H26" s="4"/>
      <c r="I26" s="4"/>
      <c r="J26" s="4"/>
    </row>
    <row r="27" spans="1:10" ht="12.75">
      <c r="A27" s="26" t="s">
        <v>18</v>
      </c>
      <c r="B27" s="2" t="s">
        <v>147</v>
      </c>
      <c r="F27" s="4"/>
      <c r="G27" s="4"/>
      <c r="H27" s="4"/>
      <c r="I27" s="4"/>
      <c r="J27" s="4"/>
    </row>
    <row r="28" spans="1:10" ht="12.75">
      <c r="A28" s="26"/>
      <c r="B28" s="2"/>
      <c r="F28" s="4"/>
      <c r="G28" s="4"/>
      <c r="H28" s="4"/>
      <c r="I28" s="4"/>
      <c r="J28" s="4"/>
    </row>
    <row r="29" spans="1:10" ht="12.75">
      <c r="A29" s="26"/>
      <c r="B29" s="4" t="s">
        <v>178</v>
      </c>
      <c r="F29" s="4"/>
      <c r="G29" s="4"/>
      <c r="H29" s="4"/>
      <c r="I29" s="4"/>
      <c r="J29" s="4"/>
    </row>
    <row r="30" spans="1:10" ht="12.75">
      <c r="A30" s="26"/>
      <c r="B30" s="4" t="s">
        <v>179</v>
      </c>
      <c r="F30" s="4"/>
      <c r="G30" s="4"/>
      <c r="H30" s="4"/>
      <c r="I30" s="4"/>
      <c r="J30" s="4"/>
    </row>
    <row r="31" spans="1:10" ht="12.75">
      <c r="A31" s="26"/>
      <c r="F31" s="4"/>
      <c r="G31" s="4"/>
      <c r="H31" s="4"/>
      <c r="I31" s="4"/>
      <c r="J31" s="4"/>
    </row>
    <row r="32" spans="1:10" ht="12.75" customHeight="1">
      <c r="A32" s="26"/>
      <c r="B32" s="2"/>
      <c r="F32" s="4"/>
      <c r="G32" s="4"/>
      <c r="H32" s="4"/>
      <c r="I32" s="4"/>
      <c r="J32" s="4"/>
    </row>
    <row r="33" spans="1:2" s="4" customFormat="1" ht="12.75">
      <c r="A33" s="26" t="s">
        <v>19</v>
      </c>
      <c r="B33" s="2" t="s">
        <v>137</v>
      </c>
    </row>
    <row r="34" s="4" customFormat="1" ht="12.75">
      <c r="A34" s="25"/>
    </row>
    <row r="35" spans="1:2" s="4" customFormat="1" ht="12.75">
      <c r="A35" s="25"/>
      <c r="B35" s="4" t="s">
        <v>138</v>
      </c>
    </row>
    <row r="36" spans="6:10" ht="12.75">
      <c r="F36" s="4"/>
      <c r="G36" s="4"/>
      <c r="H36" s="4"/>
      <c r="I36" s="4"/>
      <c r="J36" s="4"/>
    </row>
    <row r="37" spans="1:10" ht="12.75">
      <c r="A37" s="26"/>
      <c r="B37" s="2"/>
      <c r="F37" s="4"/>
      <c r="G37" s="4"/>
      <c r="H37" s="4"/>
      <c r="I37" s="4"/>
      <c r="J37" s="4"/>
    </row>
    <row r="38" spans="1:10" ht="12.75">
      <c r="A38" s="26" t="s">
        <v>20</v>
      </c>
      <c r="B38" s="2" t="s">
        <v>146</v>
      </c>
      <c r="F38" s="4"/>
      <c r="G38" s="4"/>
      <c r="H38" s="4"/>
      <c r="I38" s="4"/>
      <c r="J38" s="4"/>
    </row>
    <row r="39" spans="1:10" ht="12.75">
      <c r="A39" s="26"/>
      <c r="B39" s="2"/>
      <c r="F39" s="4"/>
      <c r="G39" s="4"/>
      <c r="H39" s="4"/>
      <c r="I39" s="4"/>
      <c r="J39" s="4"/>
    </row>
    <row r="40" spans="1:10" ht="12.75">
      <c r="A40" s="26"/>
      <c r="B40" s="157" t="s">
        <v>139</v>
      </c>
      <c r="C40" s="157"/>
      <c r="D40" s="157"/>
      <c r="E40" s="157"/>
      <c r="F40" s="157"/>
      <c r="G40" s="157"/>
      <c r="H40" s="4"/>
      <c r="I40" s="4"/>
      <c r="J40" s="4"/>
    </row>
    <row r="41" spans="1:10" ht="12.75">
      <c r="A41" s="26"/>
      <c r="B41" s="11"/>
      <c r="C41" s="11"/>
      <c r="D41" s="11"/>
      <c r="E41" s="11"/>
      <c r="F41" s="11"/>
      <c r="G41" s="11"/>
      <c r="H41" s="4"/>
      <c r="I41" s="4"/>
      <c r="J41" s="4"/>
    </row>
    <row r="42" spans="1:10" ht="12.75">
      <c r="A42" s="26"/>
      <c r="B42" s="2"/>
      <c r="F42" s="4"/>
      <c r="G42" s="4"/>
      <c r="H42" s="4"/>
      <c r="I42" s="4"/>
      <c r="J42" s="4"/>
    </row>
    <row r="43" spans="1:10" ht="12.75">
      <c r="A43" s="26" t="s">
        <v>21</v>
      </c>
      <c r="B43" s="2" t="s">
        <v>145</v>
      </c>
      <c r="F43" s="4"/>
      <c r="G43" s="4"/>
      <c r="H43" s="4"/>
      <c r="I43" s="4"/>
      <c r="J43" s="4"/>
    </row>
    <row r="44" spans="6:10" ht="12.75">
      <c r="F44" s="4"/>
      <c r="G44" s="4"/>
      <c r="H44" s="4"/>
      <c r="I44" s="4"/>
      <c r="J44" s="4"/>
    </row>
    <row r="45" spans="2:11" ht="12.75">
      <c r="B45" s="157" t="s">
        <v>118</v>
      </c>
      <c r="C45" s="157"/>
      <c r="D45" s="157"/>
      <c r="E45" s="157"/>
      <c r="F45" s="157"/>
      <c r="G45" s="157"/>
      <c r="H45" s="4"/>
      <c r="I45" s="4"/>
      <c r="J45" s="4"/>
      <c r="K45" s="4"/>
    </row>
    <row r="46" spans="2:11" ht="12.75">
      <c r="B46" s="157"/>
      <c r="C46" s="157"/>
      <c r="D46" s="157"/>
      <c r="E46" s="157"/>
      <c r="F46" s="157"/>
      <c r="G46" s="157"/>
      <c r="H46" s="5"/>
      <c r="I46" s="5"/>
      <c r="J46" s="4"/>
      <c r="K46" s="4"/>
    </row>
    <row r="47" spans="2:11" ht="12.75">
      <c r="B47" s="11"/>
      <c r="C47" s="11"/>
      <c r="D47" s="11"/>
      <c r="E47" s="11"/>
      <c r="F47" s="11"/>
      <c r="G47" s="11"/>
      <c r="H47" s="5"/>
      <c r="I47" s="5"/>
      <c r="J47" s="4"/>
      <c r="K47" s="4"/>
    </row>
    <row r="48" spans="6:11" ht="12.75">
      <c r="F48" s="4"/>
      <c r="G48" s="4"/>
      <c r="H48" s="5"/>
      <c r="I48" s="5"/>
      <c r="J48" s="4"/>
      <c r="K48" s="4"/>
    </row>
    <row r="49" spans="1:10" ht="12.75">
      <c r="A49" s="26" t="s">
        <v>22</v>
      </c>
      <c r="B49" s="2" t="s">
        <v>119</v>
      </c>
      <c r="F49" s="4"/>
      <c r="G49" s="4"/>
      <c r="H49" s="4"/>
      <c r="I49" s="4"/>
      <c r="J49" s="4"/>
    </row>
    <row r="50" spans="6:10" ht="12.75">
      <c r="F50" s="4"/>
      <c r="G50" s="4"/>
      <c r="H50" s="4"/>
      <c r="I50" s="4"/>
      <c r="J50" s="4"/>
    </row>
    <row r="51" spans="6:12" ht="12.75">
      <c r="F51" s="4"/>
      <c r="G51" s="4"/>
      <c r="H51" s="4"/>
      <c r="I51" s="4"/>
      <c r="J51" s="78"/>
      <c r="K51" s="4"/>
      <c r="L51" s="4"/>
    </row>
    <row r="52" spans="6:12" ht="12.75">
      <c r="F52" s="4"/>
      <c r="G52" s="4"/>
      <c r="H52" s="4"/>
      <c r="I52" s="4"/>
      <c r="J52" s="4"/>
      <c r="K52" s="4"/>
      <c r="L52" s="4"/>
    </row>
    <row r="53" spans="6:12" ht="12.75">
      <c r="F53" s="4"/>
      <c r="G53" s="4"/>
      <c r="H53" s="4"/>
      <c r="I53" s="4"/>
      <c r="J53" s="4"/>
      <c r="K53" s="4"/>
      <c r="L53" s="4"/>
    </row>
    <row r="54" spans="1:12" ht="12.75">
      <c r="A54" s="26" t="s">
        <v>23</v>
      </c>
      <c r="B54" s="2" t="s">
        <v>154</v>
      </c>
      <c r="F54" s="4"/>
      <c r="G54" s="4"/>
      <c r="H54" s="4"/>
      <c r="I54" s="4"/>
      <c r="J54" s="4"/>
      <c r="K54" s="4"/>
      <c r="L54" s="4"/>
    </row>
    <row r="55" spans="1:12" ht="12.75">
      <c r="A55" s="26"/>
      <c r="B55" s="2"/>
      <c r="F55" s="4"/>
      <c r="G55" s="4"/>
      <c r="H55" s="4"/>
      <c r="I55" s="4"/>
      <c r="J55" s="4"/>
      <c r="K55" s="4"/>
      <c r="L55" s="4"/>
    </row>
    <row r="56" spans="2:12" ht="12.75">
      <c r="B56" s="4" t="s">
        <v>193</v>
      </c>
      <c r="F56" s="4"/>
      <c r="G56" s="4"/>
      <c r="H56" s="4"/>
      <c r="I56" s="4"/>
      <c r="J56" s="4"/>
      <c r="K56" s="4"/>
      <c r="L56" s="4"/>
    </row>
    <row r="57" spans="6:12" ht="12.75">
      <c r="F57" s="4"/>
      <c r="G57" s="4"/>
      <c r="H57" s="4"/>
      <c r="I57" s="4"/>
      <c r="J57" s="4"/>
      <c r="K57" s="4"/>
      <c r="L57" s="4"/>
    </row>
    <row r="58" spans="2:12" ht="12.75">
      <c r="B58" s="25" t="s">
        <v>223</v>
      </c>
      <c r="C58" s="25"/>
      <c r="D58" s="25"/>
      <c r="E58" s="25"/>
      <c r="F58" s="25"/>
      <c r="G58" s="25"/>
      <c r="H58" s="25"/>
      <c r="I58" s="4"/>
      <c r="J58" s="4"/>
      <c r="K58" s="4"/>
      <c r="L58" s="4"/>
    </row>
    <row r="59" spans="6:12" ht="12.75">
      <c r="F59" s="4"/>
      <c r="G59" s="4"/>
      <c r="H59" s="4"/>
      <c r="I59" s="4"/>
      <c r="J59" s="4"/>
      <c r="K59" s="4"/>
      <c r="L59" s="4"/>
    </row>
    <row r="60" spans="2:12" ht="63.75">
      <c r="B60" s="134"/>
      <c r="C60" s="135" t="s">
        <v>206</v>
      </c>
      <c r="D60" s="135" t="s">
        <v>194</v>
      </c>
      <c r="E60" s="135" t="s">
        <v>195</v>
      </c>
      <c r="F60" s="135" t="s">
        <v>196</v>
      </c>
      <c r="G60" s="136" t="s">
        <v>197</v>
      </c>
      <c r="H60" s="137" t="s">
        <v>13</v>
      </c>
      <c r="I60" s="4"/>
      <c r="J60" s="4"/>
      <c r="K60" s="4"/>
      <c r="L60" s="4"/>
    </row>
    <row r="61" spans="2:12" ht="12.75">
      <c r="B61" s="134"/>
      <c r="C61" s="138" t="s">
        <v>14</v>
      </c>
      <c r="D61" s="138" t="s">
        <v>14</v>
      </c>
      <c r="E61" s="138" t="s">
        <v>14</v>
      </c>
      <c r="F61" s="138" t="s">
        <v>14</v>
      </c>
      <c r="G61" s="138"/>
      <c r="H61" s="138" t="s">
        <v>14</v>
      </c>
      <c r="I61" s="4"/>
      <c r="J61" s="4"/>
      <c r="K61" s="4"/>
      <c r="L61" s="4"/>
    </row>
    <row r="62" spans="2:12" ht="12.75">
      <c r="B62" s="139" t="s">
        <v>198</v>
      </c>
      <c r="C62" s="134"/>
      <c r="D62" s="134"/>
      <c r="F62" s="140"/>
      <c r="G62" s="140"/>
      <c r="H62" s="140"/>
      <c r="I62" s="4"/>
      <c r="J62" s="4"/>
      <c r="K62" s="4"/>
      <c r="L62" s="4"/>
    </row>
    <row r="63" spans="2:12" ht="12.75">
      <c r="B63" s="134" t="s">
        <v>199</v>
      </c>
      <c r="C63" s="141">
        <v>45801</v>
      </c>
      <c r="D63" s="141">
        <v>9341</v>
      </c>
      <c r="E63" s="141">
        <v>8185</v>
      </c>
      <c r="F63" s="141">
        <v>0.04997</v>
      </c>
      <c r="G63" s="141">
        <v>0</v>
      </c>
      <c r="H63" s="141">
        <f>SUM(C63:G63)</f>
        <v>63327.04997</v>
      </c>
      <c r="I63" s="4"/>
      <c r="J63" s="4"/>
      <c r="K63" s="4"/>
      <c r="L63" s="4"/>
    </row>
    <row r="64" spans="2:12" ht="12.75">
      <c r="B64" s="134" t="s">
        <v>200</v>
      </c>
      <c r="C64" s="28">
        <v>0</v>
      </c>
      <c r="D64" s="28">
        <v>0</v>
      </c>
      <c r="E64" s="28">
        <v>0</v>
      </c>
      <c r="F64" s="28">
        <v>0</v>
      </c>
      <c r="G64" s="28">
        <v>0</v>
      </c>
      <c r="H64" s="28">
        <v>0</v>
      </c>
      <c r="I64" s="4"/>
      <c r="J64" s="4"/>
      <c r="K64" s="4"/>
      <c r="L64" s="4"/>
    </row>
    <row r="65" spans="2:12" ht="13.5" thickBot="1">
      <c r="B65" s="134" t="s">
        <v>201</v>
      </c>
      <c r="C65" s="142">
        <f>SUM(C63:C64)</f>
        <v>45801</v>
      </c>
      <c r="D65" s="142">
        <f>SUM(D63:D64)</f>
        <v>9341</v>
      </c>
      <c r="E65" s="142">
        <f>SUM(E63:E64)</f>
        <v>8185</v>
      </c>
      <c r="F65" s="142">
        <f>SUM(F63:F64)</f>
        <v>0.04997</v>
      </c>
      <c r="G65" s="142">
        <v>0</v>
      </c>
      <c r="H65" s="142">
        <f>SUM(C65:F65)</f>
        <v>63327.04997</v>
      </c>
      <c r="I65" s="4"/>
      <c r="J65" s="4"/>
      <c r="K65" s="4"/>
      <c r="L65" s="4"/>
    </row>
    <row r="66" spans="2:12" ht="13.5" thickTop="1">
      <c r="B66" s="134"/>
      <c r="C66" s="141"/>
      <c r="D66" s="141"/>
      <c r="F66" s="143"/>
      <c r="G66" s="143"/>
      <c r="H66" s="141"/>
      <c r="I66" s="4"/>
      <c r="J66" s="4"/>
      <c r="K66" s="4"/>
      <c r="L66" s="4"/>
    </row>
    <row r="67" spans="2:12" ht="12.75">
      <c r="B67" s="139" t="s">
        <v>202</v>
      </c>
      <c r="C67" s="141">
        <v>3339</v>
      </c>
      <c r="D67" s="141">
        <v>-948</v>
      </c>
      <c r="E67" s="141">
        <v>616</v>
      </c>
      <c r="F67" s="28">
        <v>-172</v>
      </c>
      <c r="G67" s="28">
        <v>0</v>
      </c>
      <c r="H67" s="3">
        <f>SUM(C67:G67)</f>
        <v>2835</v>
      </c>
      <c r="I67" s="4"/>
      <c r="J67" s="4"/>
      <c r="K67" s="4"/>
      <c r="L67" s="4"/>
    </row>
    <row r="68" spans="2:12" ht="12.75">
      <c r="B68" s="134" t="s">
        <v>203</v>
      </c>
      <c r="C68" s="141"/>
      <c r="D68" s="141"/>
      <c r="E68" s="141"/>
      <c r="F68" s="28"/>
      <c r="G68" s="28"/>
      <c r="H68" s="3">
        <v>0.0279</v>
      </c>
      <c r="I68" s="4"/>
      <c r="J68" s="4"/>
      <c r="K68" s="4"/>
      <c r="L68" s="4"/>
    </row>
    <row r="69" spans="2:12" ht="12.75">
      <c r="B69" s="134" t="s">
        <v>204</v>
      </c>
      <c r="C69" s="141"/>
      <c r="D69" s="141"/>
      <c r="E69" s="143"/>
      <c r="F69" s="28"/>
      <c r="G69" s="28"/>
      <c r="H69" s="36">
        <f>-CashFlow!C17</f>
        <v>-58</v>
      </c>
      <c r="I69" s="4"/>
      <c r="J69" s="4"/>
      <c r="K69" s="4"/>
      <c r="L69" s="4"/>
    </row>
    <row r="70" spans="2:12" ht="12.75">
      <c r="B70" s="134" t="s">
        <v>24</v>
      </c>
      <c r="C70" s="3"/>
      <c r="D70" s="3"/>
      <c r="E70" s="92"/>
      <c r="F70" s="28"/>
      <c r="G70" s="28"/>
      <c r="H70" s="3">
        <f>SUM(H67:H69)</f>
        <v>2777.0279</v>
      </c>
      <c r="I70" s="4"/>
      <c r="J70" s="4"/>
      <c r="K70" s="4"/>
      <c r="L70" s="4"/>
    </row>
    <row r="71" spans="2:12" ht="12.75">
      <c r="B71" s="134" t="s">
        <v>25</v>
      </c>
      <c r="C71" s="3"/>
      <c r="D71" s="3"/>
      <c r="E71" s="92"/>
      <c r="F71" s="28"/>
      <c r="G71" s="28"/>
      <c r="H71" s="36">
        <v>-537</v>
      </c>
      <c r="I71" s="4"/>
      <c r="J71" s="4"/>
      <c r="K71" s="4"/>
      <c r="L71" s="4"/>
    </row>
    <row r="72" spans="2:12" ht="13.5" thickBot="1">
      <c r="B72" s="134" t="s">
        <v>205</v>
      </c>
      <c r="C72" s="3"/>
      <c r="D72" s="3"/>
      <c r="E72" s="92"/>
      <c r="F72" s="28"/>
      <c r="G72" s="28"/>
      <c r="H72" s="8">
        <f>SUM(H70:H71)</f>
        <v>2240.0279</v>
      </c>
      <c r="I72" s="4"/>
      <c r="J72" s="4"/>
      <c r="K72" s="4"/>
      <c r="L72" s="4"/>
    </row>
    <row r="73" spans="3:12" ht="13.5" thickTop="1">
      <c r="C73" s="3"/>
      <c r="D73" s="3"/>
      <c r="E73" s="92"/>
      <c r="F73" s="28"/>
      <c r="G73" s="28"/>
      <c r="H73" s="7"/>
      <c r="I73" s="4"/>
      <c r="J73" s="4"/>
      <c r="K73" s="4"/>
      <c r="L73" s="4"/>
    </row>
    <row r="74" spans="3:12" ht="12.75">
      <c r="C74" s="3"/>
      <c r="D74" s="3"/>
      <c r="E74" s="92"/>
      <c r="F74" s="28"/>
      <c r="G74" s="28"/>
      <c r="H74" s="7"/>
      <c r="I74" s="4"/>
      <c r="J74" s="4"/>
      <c r="K74" s="4"/>
      <c r="L74" s="4"/>
    </row>
    <row r="75" spans="3:12" ht="12.75">
      <c r="C75" s="3"/>
      <c r="D75" s="3"/>
      <c r="E75" s="92"/>
      <c r="F75" s="28"/>
      <c r="G75" s="28"/>
      <c r="H75" s="7"/>
      <c r="I75" s="4"/>
      <c r="J75" s="4"/>
      <c r="K75" s="4"/>
      <c r="L75" s="4"/>
    </row>
    <row r="76" spans="2:12" ht="12.75">
      <c r="B76" s="159" t="s">
        <v>224</v>
      </c>
      <c r="C76" s="159"/>
      <c r="D76" s="159"/>
      <c r="E76" s="159"/>
      <c r="F76" s="159"/>
      <c r="G76" s="159"/>
      <c r="H76" s="159"/>
      <c r="I76" s="4"/>
      <c r="J76" s="4"/>
      <c r="K76" s="4"/>
      <c r="L76" s="4"/>
    </row>
    <row r="77" spans="6:12" ht="12.75">
      <c r="F77" s="4"/>
      <c r="G77" s="4"/>
      <c r="H77" s="4"/>
      <c r="I77" s="4"/>
      <c r="J77" s="4"/>
      <c r="K77" s="4"/>
      <c r="L77" s="4"/>
    </row>
    <row r="78" spans="2:12" ht="63.75">
      <c r="B78" s="134"/>
      <c r="C78" s="135" t="s">
        <v>206</v>
      </c>
      <c r="D78" s="135" t="s">
        <v>194</v>
      </c>
      <c r="E78" s="135" t="s">
        <v>195</v>
      </c>
      <c r="F78" s="135" t="s">
        <v>196</v>
      </c>
      <c r="G78" s="136" t="s">
        <v>197</v>
      </c>
      <c r="H78" s="137" t="s">
        <v>13</v>
      </c>
      <c r="I78" s="4"/>
      <c r="J78" s="4"/>
      <c r="K78" s="4"/>
      <c r="L78" s="4"/>
    </row>
    <row r="79" spans="2:12" ht="12.75">
      <c r="B79" s="134"/>
      <c r="C79" s="138" t="s">
        <v>14</v>
      </c>
      <c r="D79" s="138" t="s">
        <v>14</v>
      </c>
      <c r="E79" s="138" t="s">
        <v>14</v>
      </c>
      <c r="F79" s="138" t="s">
        <v>14</v>
      </c>
      <c r="G79" s="138"/>
      <c r="H79" s="138" t="s">
        <v>14</v>
      </c>
      <c r="I79" s="4"/>
      <c r="J79" s="4"/>
      <c r="K79" s="4"/>
      <c r="L79" s="4"/>
    </row>
    <row r="80" spans="2:12" ht="12.75">
      <c r="B80" s="139" t="s">
        <v>198</v>
      </c>
      <c r="C80" s="134"/>
      <c r="D80" s="134"/>
      <c r="F80" s="144"/>
      <c r="G80" s="144"/>
      <c r="H80" s="144"/>
      <c r="I80" s="4"/>
      <c r="J80" s="4"/>
      <c r="K80" s="4"/>
      <c r="L80" s="4"/>
    </row>
    <row r="81" spans="2:12" ht="12.75">
      <c r="B81" s="134" t="s">
        <v>199</v>
      </c>
      <c r="C81" s="141">
        <v>45975</v>
      </c>
      <c r="D81" s="141">
        <v>14448</v>
      </c>
      <c r="E81" s="141">
        <v>4181</v>
      </c>
      <c r="F81" s="141">
        <v>0.2</v>
      </c>
      <c r="G81" s="141">
        <v>0</v>
      </c>
      <c r="H81" s="141">
        <f>SUM(C81:G81)</f>
        <v>64604.2</v>
      </c>
      <c r="I81" s="4"/>
      <c r="J81" s="4"/>
      <c r="K81" s="4"/>
      <c r="L81" s="4"/>
    </row>
    <row r="82" spans="2:12" ht="12.75">
      <c r="B82" s="134" t="s">
        <v>200</v>
      </c>
      <c r="C82" s="28">
        <v>0</v>
      </c>
      <c r="D82" s="28">
        <v>0</v>
      </c>
      <c r="E82" s="28">
        <v>0</v>
      </c>
      <c r="F82" s="28">
        <v>0</v>
      </c>
      <c r="G82" s="28">
        <v>0</v>
      </c>
      <c r="H82" s="28">
        <v>0</v>
      </c>
      <c r="I82" s="4"/>
      <c r="J82" s="4"/>
      <c r="K82" s="4"/>
      <c r="L82" s="4"/>
    </row>
    <row r="83" spans="2:12" ht="13.5" thickBot="1">
      <c r="B83" s="134" t="s">
        <v>201</v>
      </c>
      <c r="C83" s="142">
        <f>SUM(C81:C82)</f>
        <v>45975</v>
      </c>
      <c r="D83" s="142">
        <f>SUM(D81:D82)</f>
        <v>14448</v>
      </c>
      <c r="E83" s="142">
        <f>SUM(E81:E82)</f>
        <v>4181</v>
      </c>
      <c r="F83" s="142">
        <f>SUM(F81:F82)</f>
        <v>0.2</v>
      </c>
      <c r="G83" s="142">
        <v>0</v>
      </c>
      <c r="H83" s="142">
        <f>SUM(C83:F83)</f>
        <v>64604.2</v>
      </c>
      <c r="I83" s="4"/>
      <c r="J83" s="4"/>
      <c r="K83" s="4"/>
      <c r="L83" s="4"/>
    </row>
    <row r="84" spans="2:12" ht="13.5" thickTop="1">
      <c r="B84" s="134"/>
      <c r="C84" s="141"/>
      <c r="D84" s="141"/>
      <c r="F84" s="145"/>
      <c r="G84" s="145"/>
      <c r="H84" s="141"/>
      <c r="I84" s="4"/>
      <c r="J84" s="4"/>
      <c r="K84" s="4"/>
      <c r="L84" s="4"/>
    </row>
    <row r="85" spans="2:12" ht="12.75">
      <c r="B85" s="134"/>
      <c r="C85" s="141"/>
      <c r="D85" s="141"/>
      <c r="E85" s="145"/>
      <c r="F85" s="141"/>
      <c r="G85" s="141"/>
      <c r="H85" s="4"/>
      <c r="I85" s="4"/>
      <c r="J85" s="4"/>
      <c r="K85" s="4"/>
      <c r="L85" s="4"/>
    </row>
    <row r="86" spans="2:12" ht="12.75">
      <c r="B86" s="139" t="s">
        <v>202</v>
      </c>
      <c r="C86" s="141">
        <v>1493</v>
      </c>
      <c r="D86" s="141">
        <v>-55</v>
      </c>
      <c r="E86" s="141">
        <v>425</v>
      </c>
      <c r="F86" s="28">
        <v>-148</v>
      </c>
      <c r="G86" s="28">
        <v>0</v>
      </c>
      <c r="H86" s="3">
        <f>SUM(C86:G86)</f>
        <v>1715</v>
      </c>
      <c r="I86" s="4"/>
      <c r="J86" s="4"/>
      <c r="K86" s="4"/>
      <c r="L86" s="4"/>
    </row>
    <row r="87" spans="2:12" ht="12.75">
      <c r="B87" s="134" t="s">
        <v>203</v>
      </c>
      <c r="C87" s="141"/>
      <c r="D87" s="141"/>
      <c r="E87" s="141"/>
      <c r="F87" s="28"/>
      <c r="G87" s="28"/>
      <c r="H87" s="3">
        <v>0.001</v>
      </c>
      <c r="I87" s="4"/>
      <c r="J87" s="4"/>
      <c r="K87" s="4"/>
      <c r="L87" s="4"/>
    </row>
    <row r="88" spans="2:12" ht="12.75">
      <c r="B88" s="134" t="s">
        <v>204</v>
      </c>
      <c r="C88" s="141"/>
      <c r="D88" s="141"/>
      <c r="E88" s="145"/>
      <c r="F88" s="28"/>
      <c r="G88" s="28"/>
      <c r="H88" s="36">
        <v>-42</v>
      </c>
      <c r="I88" s="4"/>
      <c r="J88" s="4"/>
      <c r="K88" s="4"/>
      <c r="L88" s="4"/>
    </row>
    <row r="89" spans="2:12" ht="12.75">
      <c r="B89" s="134" t="s">
        <v>24</v>
      </c>
      <c r="C89" s="3"/>
      <c r="D89" s="3"/>
      <c r="E89" s="146"/>
      <c r="F89" s="28"/>
      <c r="G89" s="28"/>
      <c r="H89" s="3">
        <f>SUM(H86:H88)</f>
        <v>1673.001</v>
      </c>
      <c r="I89" s="4"/>
      <c r="J89" s="4"/>
      <c r="K89" s="4"/>
      <c r="L89" s="4"/>
    </row>
    <row r="90" spans="2:12" ht="12.75">
      <c r="B90" s="134" t="s">
        <v>25</v>
      </c>
      <c r="C90" s="3"/>
      <c r="D90" s="3"/>
      <c r="E90" s="146"/>
      <c r="F90" s="28"/>
      <c r="G90" s="28"/>
      <c r="H90" s="36">
        <v>178</v>
      </c>
      <c r="I90" s="4"/>
      <c r="J90" s="4"/>
      <c r="K90" s="4"/>
      <c r="L90" s="4"/>
    </row>
    <row r="91" spans="2:12" ht="13.5" thickBot="1">
      <c r="B91" s="4" t="s">
        <v>205</v>
      </c>
      <c r="C91" s="3"/>
      <c r="D91" s="3"/>
      <c r="E91" s="146"/>
      <c r="F91" s="28"/>
      <c r="G91" s="28"/>
      <c r="H91" s="8">
        <f>SUM(H89:H90)</f>
        <v>1851.001</v>
      </c>
      <c r="I91" s="4"/>
      <c r="J91" s="4"/>
      <c r="K91" s="4"/>
      <c r="L91" s="4"/>
    </row>
    <row r="92" spans="3:12" ht="13.5" thickTop="1">
      <c r="C92" s="3"/>
      <c r="D92" s="3"/>
      <c r="E92" s="146"/>
      <c r="F92" s="28"/>
      <c r="G92" s="28"/>
      <c r="H92" s="7"/>
      <c r="I92" s="4"/>
      <c r="J92" s="4"/>
      <c r="K92" s="4"/>
      <c r="L92" s="4"/>
    </row>
    <row r="93" spans="6:12" ht="12.75">
      <c r="F93" s="4"/>
      <c r="G93" s="4"/>
      <c r="H93" s="4"/>
      <c r="I93" s="4"/>
      <c r="J93" s="4"/>
      <c r="K93" s="4"/>
      <c r="L93" s="4"/>
    </row>
    <row r="94" spans="1:12" ht="12.75">
      <c r="A94" s="26" t="s">
        <v>26</v>
      </c>
      <c r="B94" s="2" t="s">
        <v>148</v>
      </c>
      <c r="C94" s="3"/>
      <c r="D94" s="3"/>
      <c r="E94" s="92"/>
      <c r="F94" s="28"/>
      <c r="G94" s="28"/>
      <c r="I94" s="4"/>
      <c r="J94" s="4"/>
      <c r="K94" s="4"/>
      <c r="L94" s="4"/>
    </row>
    <row r="95" spans="3:12" ht="12.75">
      <c r="C95" s="3"/>
      <c r="D95" s="3"/>
      <c r="E95" s="92"/>
      <c r="F95" s="28"/>
      <c r="G95" s="28"/>
      <c r="I95" s="4"/>
      <c r="J95" s="4"/>
      <c r="K95" s="4"/>
      <c r="L95" s="4"/>
    </row>
    <row r="96" spans="2:12" ht="12.75">
      <c r="B96" s="4" t="s">
        <v>225</v>
      </c>
      <c r="C96" s="3"/>
      <c r="D96" s="3"/>
      <c r="E96" s="92"/>
      <c r="F96" s="28"/>
      <c r="G96" s="28"/>
      <c r="I96" s="4"/>
      <c r="J96" s="4"/>
      <c r="K96" s="4"/>
      <c r="L96" s="4"/>
    </row>
    <row r="97" spans="3:12" ht="12.75">
      <c r="C97" s="3"/>
      <c r="D97" s="3"/>
      <c r="E97" s="92"/>
      <c r="F97" s="28"/>
      <c r="G97" s="28"/>
      <c r="I97" s="4"/>
      <c r="J97" s="4"/>
      <c r="K97" s="4"/>
      <c r="L97" s="4"/>
    </row>
    <row r="98" spans="2:12" ht="12.75">
      <c r="B98" s="4" t="s">
        <v>226</v>
      </c>
      <c r="C98" s="3"/>
      <c r="D98" s="3"/>
      <c r="E98" s="92"/>
      <c r="F98" s="28"/>
      <c r="G98" s="28"/>
      <c r="I98" s="4"/>
      <c r="J98" s="4"/>
      <c r="K98" s="4"/>
      <c r="L98" s="4"/>
    </row>
    <row r="99" spans="1:12" ht="12.75">
      <c r="A99" s="9"/>
      <c r="B99" s="9"/>
      <c r="C99" s="3"/>
      <c r="D99" s="3"/>
      <c r="E99" s="92"/>
      <c r="F99" s="28"/>
      <c r="G99" s="28"/>
      <c r="I99" s="4"/>
      <c r="J99" s="4"/>
      <c r="K99" s="4"/>
      <c r="L99" s="4"/>
    </row>
    <row r="100" spans="1:12" ht="12.75">
      <c r="A100" s="9"/>
      <c r="B100" s="9"/>
      <c r="C100" s="3"/>
      <c r="D100" s="3"/>
      <c r="E100" s="92"/>
      <c r="F100" s="28"/>
      <c r="G100" s="28"/>
      <c r="I100" s="4"/>
      <c r="J100" s="4"/>
      <c r="K100" s="4"/>
      <c r="L100" s="4"/>
    </row>
    <row r="101" spans="1:12" ht="12.75">
      <c r="A101" s="26" t="s">
        <v>27</v>
      </c>
      <c r="B101" s="2" t="s">
        <v>142</v>
      </c>
      <c r="C101" s="3"/>
      <c r="D101" s="3"/>
      <c r="E101" s="92"/>
      <c r="F101" s="28"/>
      <c r="G101" s="28"/>
      <c r="I101" s="4"/>
      <c r="J101" s="4"/>
      <c r="K101" s="4"/>
      <c r="L101" s="4"/>
    </row>
    <row r="102" spans="1:12" ht="12.75">
      <c r="A102" s="26"/>
      <c r="B102" s="2"/>
      <c r="C102" s="3"/>
      <c r="D102" s="3"/>
      <c r="E102" s="92"/>
      <c r="F102" s="28"/>
      <c r="G102" s="28"/>
      <c r="I102" s="4"/>
      <c r="J102" s="4"/>
      <c r="K102" s="4"/>
      <c r="L102" s="4"/>
    </row>
    <row r="103" spans="2:12" ht="12.75">
      <c r="B103" s="4" t="s">
        <v>122</v>
      </c>
      <c r="C103" s="3"/>
      <c r="D103" s="3"/>
      <c r="E103" s="92"/>
      <c r="F103" s="28"/>
      <c r="G103" s="28"/>
      <c r="I103" s="4"/>
      <c r="J103" s="4"/>
      <c r="K103" s="4"/>
      <c r="L103" s="4"/>
    </row>
    <row r="104" spans="3:12" ht="12.75">
      <c r="C104" s="3"/>
      <c r="D104" s="3"/>
      <c r="E104" s="92"/>
      <c r="F104" s="28"/>
      <c r="G104" s="28"/>
      <c r="I104" s="4"/>
      <c r="J104" s="4"/>
      <c r="K104" s="4"/>
      <c r="L104" s="4"/>
    </row>
    <row r="105" spans="1:12" ht="12.75">
      <c r="A105" s="9"/>
      <c r="B105" s="9"/>
      <c r="C105" s="9"/>
      <c r="D105" s="9"/>
      <c r="E105" s="9"/>
      <c r="I105" s="4"/>
      <c r="J105" s="4"/>
      <c r="K105" s="4"/>
      <c r="L105" s="4"/>
    </row>
    <row r="106" spans="1:12" ht="12.75">
      <c r="A106" s="26" t="s">
        <v>28</v>
      </c>
      <c r="B106" s="2" t="s">
        <v>149</v>
      </c>
      <c r="C106" s="3"/>
      <c r="D106" s="3"/>
      <c r="E106" s="92"/>
      <c r="I106" s="4"/>
      <c r="J106" s="4"/>
      <c r="K106" s="4"/>
      <c r="L106" s="4"/>
    </row>
    <row r="107" spans="9:12" ht="12.75">
      <c r="I107" s="4"/>
      <c r="J107" s="4"/>
      <c r="K107" s="4"/>
      <c r="L107" s="4"/>
    </row>
    <row r="108" spans="2:12" ht="12.75">
      <c r="B108" s="4" t="s">
        <v>120</v>
      </c>
      <c r="I108" s="4"/>
      <c r="J108" s="4"/>
      <c r="K108" s="4"/>
      <c r="L108" s="4"/>
    </row>
    <row r="109" spans="9:12" ht="12.75">
      <c r="I109" s="4"/>
      <c r="J109" s="4"/>
      <c r="K109" s="4"/>
      <c r="L109" s="4"/>
    </row>
    <row r="110" spans="9:12" ht="12.75">
      <c r="I110" s="4"/>
      <c r="J110" s="4"/>
      <c r="K110" s="4"/>
      <c r="L110" s="4"/>
    </row>
    <row r="111" spans="1:12" ht="12.75">
      <c r="A111" s="26" t="s">
        <v>31</v>
      </c>
      <c r="B111" s="2" t="s">
        <v>150</v>
      </c>
      <c r="F111" s="4"/>
      <c r="G111" s="4"/>
      <c r="H111" s="4"/>
      <c r="I111" s="4"/>
      <c r="J111" s="4"/>
      <c r="K111" s="4"/>
      <c r="L111" s="4"/>
    </row>
    <row r="112" spans="6:12" ht="12.75">
      <c r="F112" s="4"/>
      <c r="G112" s="4"/>
      <c r="H112" s="4"/>
      <c r="I112" s="4"/>
      <c r="J112" s="4"/>
      <c r="K112" s="4"/>
      <c r="L112" s="4"/>
    </row>
    <row r="113" spans="2:12" ht="12.75">
      <c r="B113" s="4" t="s">
        <v>182</v>
      </c>
      <c r="F113" s="4"/>
      <c r="G113" s="4"/>
      <c r="H113" s="4"/>
      <c r="I113" s="4"/>
      <c r="J113" s="4"/>
      <c r="K113" s="4"/>
      <c r="L113" s="4"/>
    </row>
    <row r="114" spans="6:12" ht="12.75">
      <c r="F114" s="4"/>
      <c r="G114" s="4"/>
      <c r="H114" s="4"/>
      <c r="I114" s="4"/>
      <c r="J114" s="4"/>
      <c r="K114" s="4"/>
      <c r="L114" s="4"/>
    </row>
    <row r="115" spans="6:12" ht="12.75">
      <c r="F115" s="4"/>
      <c r="G115" s="4"/>
      <c r="H115" s="4"/>
      <c r="I115" s="4"/>
      <c r="J115" s="4"/>
      <c r="K115" s="4"/>
      <c r="L115" s="4"/>
    </row>
    <row r="116" spans="1:12" ht="12.75">
      <c r="A116" s="26" t="s">
        <v>32</v>
      </c>
      <c r="B116" s="2" t="s">
        <v>33</v>
      </c>
      <c r="F116" s="4"/>
      <c r="G116" s="4"/>
      <c r="H116" s="4"/>
      <c r="I116" s="4"/>
      <c r="J116" s="4"/>
      <c r="K116" s="4"/>
      <c r="L116" s="4"/>
    </row>
    <row r="117" spans="6:12" ht="12.75">
      <c r="F117" s="4"/>
      <c r="G117" s="4"/>
      <c r="H117" s="4"/>
      <c r="I117" s="4"/>
      <c r="J117" s="4"/>
      <c r="K117" s="4"/>
      <c r="L117" s="4"/>
    </row>
    <row r="118" spans="6:12" ht="12.75">
      <c r="F118" s="147" t="s">
        <v>14</v>
      </c>
      <c r="G118" s="4"/>
      <c r="H118" s="4"/>
      <c r="I118" s="4"/>
      <c r="J118" s="4"/>
      <c r="K118" s="4"/>
      <c r="L118" s="4"/>
    </row>
    <row r="119" spans="2:12" ht="12.75">
      <c r="B119" s="4" t="s">
        <v>235</v>
      </c>
      <c r="F119" s="148"/>
      <c r="G119" s="4"/>
      <c r="H119" s="4"/>
      <c r="I119" s="4"/>
      <c r="J119" s="4"/>
      <c r="K119" s="4"/>
      <c r="L119" s="4"/>
    </row>
    <row r="120" spans="2:12" ht="13.5" thickBot="1">
      <c r="B120" s="4" t="s">
        <v>236</v>
      </c>
      <c r="F120" s="149">
        <v>3869</v>
      </c>
      <c r="G120" s="4"/>
      <c r="H120" s="4"/>
      <c r="I120" s="4"/>
      <c r="J120" s="4"/>
      <c r="K120" s="4"/>
      <c r="L120" s="4"/>
    </row>
    <row r="121" spans="6:12" ht="13.5" thickTop="1">
      <c r="F121" s="4"/>
      <c r="G121" s="4"/>
      <c r="H121" s="4"/>
      <c r="I121" s="4"/>
      <c r="J121" s="4"/>
      <c r="K121" s="4"/>
      <c r="L121" s="4"/>
    </row>
    <row r="122" spans="1:2" s="4" customFormat="1" ht="12.75">
      <c r="A122" s="26" t="s">
        <v>34</v>
      </c>
      <c r="B122" s="2" t="s">
        <v>151</v>
      </c>
    </row>
    <row r="123" spans="1:2" s="4" customFormat="1" ht="12.75">
      <c r="A123" s="26"/>
      <c r="B123" s="2"/>
    </row>
    <row r="124" spans="1:6" s="4" customFormat="1" ht="12.75">
      <c r="A124" s="26"/>
      <c r="B124" s="2"/>
      <c r="C124" s="45"/>
      <c r="D124" s="46" t="s">
        <v>49</v>
      </c>
      <c r="E124" s="45"/>
      <c r="F124" s="46" t="s">
        <v>49</v>
      </c>
    </row>
    <row r="125" spans="1:6" s="4" customFormat="1" ht="12.75">
      <c r="A125" s="26"/>
      <c r="B125" s="2"/>
      <c r="C125" s="46" t="s">
        <v>39</v>
      </c>
      <c r="D125" s="46" t="s">
        <v>50</v>
      </c>
      <c r="E125" s="46" t="s">
        <v>39</v>
      </c>
      <c r="F125" s="46" t="s">
        <v>50</v>
      </c>
    </row>
    <row r="126" spans="1:6" s="4" customFormat="1" ht="15">
      <c r="A126" s="26"/>
      <c r="B126" s="99"/>
      <c r="C126" s="46" t="s">
        <v>40</v>
      </c>
      <c r="D126" s="46" t="s">
        <v>40</v>
      </c>
      <c r="E126" s="46" t="s">
        <v>41</v>
      </c>
      <c r="F126" s="46" t="s">
        <v>103</v>
      </c>
    </row>
    <row r="127" spans="1:6" s="4" customFormat="1" ht="15">
      <c r="A127" s="26"/>
      <c r="B127" s="99"/>
      <c r="C127" s="109" t="s">
        <v>218</v>
      </c>
      <c r="D127" s="109" t="s">
        <v>169</v>
      </c>
      <c r="E127" s="109" t="str">
        <f>+C127</f>
        <v>31.12.12</v>
      </c>
      <c r="F127" s="109" t="str">
        <f>+D127</f>
        <v>31.12.11</v>
      </c>
    </row>
    <row r="128" spans="1:6" s="4" customFormat="1" ht="15">
      <c r="A128" s="26"/>
      <c r="B128" s="99"/>
      <c r="C128" s="98" t="s">
        <v>127</v>
      </c>
      <c r="D128" s="98" t="s">
        <v>127</v>
      </c>
      <c r="E128" s="98" t="s">
        <v>127</v>
      </c>
      <c r="F128" s="98" t="s">
        <v>127</v>
      </c>
    </row>
    <row r="129" spans="1:6" s="4" customFormat="1" ht="15">
      <c r="A129" s="26"/>
      <c r="B129" s="99"/>
      <c r="C129" s="100"/>
      <c r="D129" s="100"/>
      <c r="E129" s="100"/>
      <c r="F129" s="100"/>
    </row>
    <row r="130" spans="1:8" s="4" customFormat="1" ht="12.75">
      <c r="A130" s="26"/>
      <c r="B130" s="101" t="s">
        <v>57</v>
      </c>
      <c r="C130" s="102">
        <f>+'Consol IS'!C15</f>
        <v>16031</v>
      </c>
      <c r="D130" s="102">
        <v>14447</v>
      </c>
      <c r="E130" s="102">
        <f>+'Consol IS'!G15</f>
        <v>63327</v>
      </c>
      <c r="F130" s="102">
        <f>+'Consol IS'!I15</f>
        <v>64604</v>
      </c>
      <c r="G130" s="63"/>
      <c r="H130" s="63"/>
    </row>
    <row r="131" spans="1:6" s="4" customFormat="1" ht="12.75">
      <c r="A131" s="26"/>
      <c r="B131" s="103" t="s">
        <v>24</v>
      </c>
      <c r="C131" s="112">
        <f>+'Consol IS'!C29</f>
        <v>1042</v>
      </c>
      <c r="D131" s="114">
        <f>+'Consol IS'!E29</f>
        <v>-924</v>
      </c>
      <c r="E131" s="112">
        <f>+'Consol IS'!G29</f>
        <v>2777</v>
      </c>
      <c r="F131" s="111">
        <f>+'Consol IS'!I29</f>
        <v>1673</v>
      </c>
    </row>
    <row r="132" spans="1:6" s="4" customFormat="1" ht="12.75">
      <c r="A132" s="26"/>
      <c r="B132" s="103"/>
      <c r="C132" s="112"/>
      <c r="D132" s="114"/>
      <c r="E132" s="112"/>
      <c r="F132" s="111"/>
    </row>
    <row r="133" s="4" customFormat="1" ht="12.75">
      <c r="A133" s="26"/>
    </row>
    <row r="134" s="4" customFormat="1" ht="12.75">
      <c r="A134" s="26"/>
    </row>
    <row r="135" s="4" customFormat="1" ht="12.75">
      <c r="A135" s="26"/>
    </row>
    <row r="136" s="4" customFormat="1" ht="12.75">
      <c r="A136" s="26"/>
    </row>
    <row r="137" s="4" customFormat="1" ht="12.75">
      <c r="A137" s="26"/>
    </row>
    <row r="138" s="4" customFormat="1" ht="12.75">
      <c r="A138" s="26"/>
    </row>
    <row r="139" s="4" customFormat="1" ht="12.75">
      <c r="A139" s="26"/>
    </row>
    <row r="140" s="4" customFormat="1" ht="12.75">
      <c r="A140" s="26"/>
    </row>
    <row r="141" s="4" customFormat="1" ht="12.75">
      <c r="A141" s="26"/>
    </row>
    <row r="142" s="4" customFormat="1" ht="12.75">
      <c r="A142" s="26"/>
    </row>
    <row r="143" s="4" customFormat="1" ht="12.75">
      <c r="A143" s="26"/>
    </row>
    <row r="144" s="4" customFormat="1" ht="12.75">
      <c r="A144" s="26"/>
    </row>
    <row r="145" spans="1:2" s="4" customFormat="1" ht="12.75">
      <c r="A145" s="26" t="s">
        <v>35</v>
      </c>
      <c r="B145" s="2" t="s">
        <v>152</v>
      </c>
    </row>
    <row r="146" spans="1:2" s="4" customFormat="1" ht="12.75">
      <c r="A146" s="26"/>
      <c r="B146" s="2"/>
    </row>
    <row r="147" spans="1:6" s="4" customFormat="1" ht="38.25">
      <c r="A147" s="26"/>
      <c r="B147" s="2"/>
      <c r="C147" s="94" t="s">
        <v>81</v>
      </c>
      <c r="D147" s="2"/>
      <c r="E147" s="64" t="s">
        <v>123</v>
      </c>
      <c r="F147" s="64"/>
    </row>
    <row r="148" spans="1:6" s="4" customFormat="1" ht="12.75">
      <c r="A148" s="26"/>
      <c r="B148" s="2"/>
      <c r="C148" s="45" t="s">
        <v>218</v>
      </c>
      <c r="D148" s="2"/>
      <c r="E148" s="45" t="s">
        <v>210</v>
      </c>
      <c r="F148" s="45"/>
    </row>
    <row r="149" spans="1:6" s="4" customFormat="1" ht="12.75">
      <c r="A149" s="26"/>
      <c r="B149" s="2"/>
      <c r="C149" s="45" t="s">
        <v>14</v>
      </c>
      <c r="D149" s="2"/>
      <c r="E149" s="45" t="s">
        <v>14</v>
      </c>
      <c r="F149" s="45"/>
    </row>
    <row r="150" spans="1:8" s="4" customFormat="1" ht="12.75">
      <c r="A150" s="26"/>
      <c r="B150" s="2"/>
      <c r="C150" s="45"/>
      <c r="D150" s="2"/>
      <c r="E150" s="45"/>
      <c r="F150" s="45"/>
      <c r="H150" s="63"/>
    </row>
    <row r="151" spans="1:7" s="4" customFormat="1" ht="12.75">
      <c r="A151" s="26"/>
      <c r="B151" s="4" t="s">
        <v>57</v>
      </c>
      <c r="C151" s="62">
        <f>+'Consol IS'!C15</f>
        <v>16031</v>
      </c>
      <c r="D151" s="63"/>
      <c r="E151" s="62">
        <v>15515</v>
      </c>
      <c r="F151" s="62"/>
      <c r="G151" s="63"/>
    </row>
    <row r="152" spans="1:6" s="4" customFormat="1" ht="12.75">
      <c r="A152" s="26"/>
      <c r="B152" s="4" t="s">
        <v>24</v>
      </c>
      <c r="C152" s="110">
        <f>+'Consol IS'!C29</f>
        <v>1042</v>
      </c>
      <c r="D152" s="63"/>
      <c r="E152" s="110">
        <v>599</v>
      </c>
      <c r="F152" s="62"/>
    </row>
    <row r="153" spans="1:7" s="4" customFormat="1" ht="12.75">
      <c r="A153" s="26"/>
      <c r="B153" s="4" t="s">
        <v>216</v>
      </c>
      <c r="C153" s="74">
        <f>C152/C151</f>
        <v>0.06499906431289376</v>
      </c>
      <c r="D153" s="63"/>
      <c r="E153" s="74">
        <f>E152/E151</f>
        <v>0.03860779890428617</v>
      </c>
      <c r="F153" s="62"/>
      <c r="G153" s="130"/>
    </row>
    <row r="154" spans="1:7" s="4" customFormat="1" ht="12.75">
      <c r="A154" s="26"/>
      <c r="B154" s="2"/>
      <c r="D154" s="45"/>
      <c r="E154" s="2"/>
      <c r="F154" s="45"/>
      <c r="G154" s="45"/>
    </row>
    <row r="155" s="4" customFormat="1" ht="12.75">
      <c r="A155" s="26"/>
    </row>
    <row r="156" spans="6:10" ht="12.75" customHeight="1">
      <c r="F156" s="4"/>
      <c r="G156" s="4"/>
      <c r="H156" s="4"/>
      <c r="I156" s="4"/>
      <c r="J156" s="4"/>
    </row>
    <row r="157" spans="6:10" ht="12.75">
      <c r="F157" s="4"/>
      <c r="G157" s="4"/>
      <c r="H157" s="4"/>
      <c r="I157" s="4"/>
      <c r="J157" s="4"/>
    </row>
    <row r="158" spans="6:14" ht="12.75">
      <c r="F158" s="4"/>
      <c r="G158" s="4"/>
      <c r="H158" s="4"/>
      <c r="I158" s="4"/>
      <c r="J158" s="4"/>
      <c r="L158" s="4"/>
      <c r="M158" s="4"/>
      <c r="N158" s="4"/>
    </row>
    <row r="159" spans="6:14" ht="12.75">
      <c r="F159" s="4"/>
      <c r="G159" s="4"/>
      <c r="H159" s="4"/>
      <c r="I159" s="4"/>
      <c r="J159" s="4"/>
      <c r="L159" s="4"/>
      <c r="M159" s="4"/>
      <c r="N159" s="4"/>
    </row>
    <row r="160" spans="1:10" ht="12.75">
      <c r="A160" s="26" t="s">
        <v>36</v>
      </c>
      <c r="B160" s="2" t="s">
        <v>141</v>
      </c>
      <c r="F160" s="4"/>
      <c r="G160" s="4"/>
      <c r="H160" s="4"/>
      <c r="I160" s="4"/>
      <c r="J160" s="4"/>
    </row>
    <row r="161" spans="1:10" ht="12.75">
      <c r="A161" s="26"/>
      <c r="B161" s="2"/>
      <c r="F161" s="4"/>
      <c r="G161" s="4"/>
      <c r="H161" s="4"/>
      <c r="I161" s="4"/>
      <c r="J161" s="4"/>
    </row>
    <row r="162" spans="1:10" ht="12.75">
      <c r="A162" s="26"/>
      <c r="B162" s="2"/>
      <c r="F162" s="4"/>
      <c r="G162" s="4"/>
      <c r="H162" s="4"/>
      <c r="I162" s="4"/>
      <c r="J162" s="4"/>
    </row>
    <row r="163" spans="1:10" ht="12.75">
      <c r="A163" s="26"/>
      <c r="B163" s="2"/>
      <c r="F163" s="4"/>
      <c r="G163" s="4"/>
      <c r="H163" s="4"/>
      <c r="I163" s="4"/>
      <c r="J163" s="4"/>
    </row>
    <row r="164" spans="1:10" ht="12.75">
      <c r="A164" s="26"/>
      <c r="B164" s="2"/>
      <c r="F164" s="4"/>
      <c r="G164" s="4"/>
      <c r="H164" s="4"/>
      <c r="I164" s="4"/>
      <c r="J164" s="4"/>
    </row>
    <row r="165" spans="6:10" ht="12.75">
      <c r="F165" s="4"/>
      <c r="G165" s="4"/>
      <c r="H165" s="4"/>
      <c r="I165" s="4"/>
      <c r="J165" s="4"/>
    </row>
    <row r="166" spans="1:10" ht="12.75">
      <c r="A166" s="26" t="s">
        <v>37</v>
      </c>
      <c r="B166" s="2" t="s">
        <v>140</v>
      </c>
      <c r="F166" s="4"/>
      <c r="G166" s="4"/>
      <c r="H166" s="4"/>
      <c r="I166" s="4"/>
      <c r="J166" s="4"/>
    </row>
    <row r="167" spans="1:10" ht="12.75">
      <c r="A167" s="26"/>
      <c r="B167" s="2"/>
      <c r="F167" s="4"/>
      <c r="G167" s="4"/>
      <c r="H167" s="4"/>
      <c r="I167" s="4"/>
      <c r="J167" s="4"/>
    </row>
    <row r="168" spans="2:10" ht="12.75">
      <c r="B168" s="4" t="s">
        <v>100</v>
      </c>
      <c r="F168" s="4"/>
      <c r="G168" s="4"/>
      <c r="H168" s="4"/>
      <c r="I168" s="4"/>
      <c r="J168" s="4"/>
    </row>
    <row r="169" spans="6:10" ht="12.75">
      <c r="F169" s="4"/>
      <c r="G169" s="4"/>
      <c r="H169" s="4"/>
      <c r="I169" s="4"/>
      <c r="J169" s="4"/>
    </row>
    <row r="170" spans="6:10" ht="12.75">
      <c r="F170" s="4"/>
      <c r="G170" s="4"/>
      <c r="H170" s="4"/>
      <c r="I170" s="4"/>
      <c r="J170" s="4"/>
    </row>
    <row r="171" spans="1:10" ht="12.75">
      <c r="A171" s="26" t="s">
        <v>38</v>
      </c>
      <c r="B171" s="2" t="s">
        <v>25</v>
      </c>
      <c r="F171" s="4"/>
      <c r="G171" s="4"/>
      <c r="H171" s="4"/>
      <c r="I171" s="4"/>
      <c r="J171" s="4"/>
    </row>
    <row r="172" spans="1:10" ht="12.75">
      <c r="A172" s="26"/>
      <c r="B172" s="2"/>
      <c r="F172" s="4"/>
      <c r="G172" s="4"/>
      <c r="H172" s="4"/>
      <c r="I172" s="4"/>
      <c r="J172" s="4"/>
    </row>
    <row r="173" spans="1:10" ht="25.5">
      <c r="A173" s="26"/>
      <c r="C173" s="94" t="s">
        <v>81</v>
      </c>
      <c r="D173" s="2"/>
      <c r="E173" s="64" t="s">
        <v>79</v>
      </c>
      <c r="F173" s="4"/>
      <c r="G173" s="4"/>
      <c r="H173" s="4"/>
      <c r="I173" s="4"/>
      <c r="J173" s="4"/>
    </row>
    <row r="174" spans="1:10" ht="12.75">
      <c r="A174" s="26"/>
      <c r="C174" s="45" t="s">
        <v>218</v>
      </c>
      <c r="D174" s="2"/>
      <c r="E174" s="45" t="s">
        <v>218</v>
      </c>
      <c r="F174" s="4"/>
      <c r="G174" s="4"/>
      <c r="H174" s="4"/>
      <c r="I174" s="4"/>
      <c r="J174" s="4"/>
    </row>
    <row r="175" spans="1:10" ht="12.75">
      <c r="A175" s="26"/>
      <c r="C175" s="45" t="s">
        <v>14</v>
      </c>
      <c r="D175" s="2"/>
      <c r="E175" s="45" t="s">
        <v>14</v>
      </c>
      <c r="F175" s="4"/>
      <c r="G175" s="4"/>
      <c r="H175" s="4"/>
      <c r="I175" s="4"/>
      <c r="J175" s="4"/>
    </row>
    <row r="176" spans="1:10" ht="12.75">
      <c r="A176" s="26"/>
      <c r="C176" s="45"/>
      <c r="D176" s="2"/>
      <c r="E176" s="45"/>
      <c r="F176" s="4"/>
      <c r="G176" s="4"/>
      <c r="H176" s="4"/>
      <c r="I176" s="4"/>
      <c r="J176" s="4"/>
    </row>
    <row r="177" spans="1:10" ht="12.75">
      <c r="A177" s="26"/>
      <c r="B177" s="4" t="s">
        <v>212</v>
      </c>
      <c r="C177" s="45"/>
      <c r="D177" s="2"/>
      <c r="E177" s="45"/>
      <c r="F177" s="4"/>
      <c r="G177" s="4"/>
      <c r="H177" s="4"/>
      <c r="I177" s="4"/>
      <c r="J177" s="4"/>
    </row>
    <row r="178" spans="1:10" ht="12.75">
      <c r="A178" s="26"/>
      <c r="C178" s="45"/>
      <c r="D178" s="2"/>
      <c r="E178" s="45"/>
      <c r="F178" s="4"/>
      <c r="G178" s="4"/>
      <c r="H178" s="4"/>
      <c r="I178" s="4"/>
      <c r="J178" s="4"/>
    </row>
    <row r="179" spans="1:10" ht="12.75">
      <c r="A179" s="26"/>
      <c r="B179" s="4" t="s">
        <v>213</v>
      </c>
      <c r="C179" s="45"/>
      <c r="D179" s="2"/>
      <c r="E179" s="45"/>
      <c r="F179" s="4"/>
      <c r="G179" s="4"/>
      <c r="H179" s="4"/>
      <c r="I179" s="4"/>
      <c r="J179" s="4"/>
    </row>
    <row r="180" spans="1:10" ht="12.75">
      <c r="A180" s="26"/>
      <c r="B180" s="32" t="s">
        <v>214</v>
      </c>
      <c r="C180" s="151">
        <v>132</v>
      </c>
      <c r="E180" s="151">
        <v>244</v>
      </c>
      <c r="F180" s="4"/>
      <c r="G180" s="4"/>
      <c r="H180" s="4"/>
      <c r="I180" s="4"/>
      <c r="J180" s="4"/>
    </row>
    <row r="181" spans="1:10" ht="12.75">
      <c r="A181" s="26"/>
      <c r="B181" s="32" t="s">
        <v>215</v>
      </c>
      <c r="C181" s="152">
        <v>288</v>
      </c>
      <c r="E181" s="152">
        <v>288</v>
      </c>
      <c r="F181" s="4"/>
      <c r="G181" s="4"/>
      <c r="H181" s="4"/>
      <c r="I181" s="4"/>
      <c r="J181" s="4"/>
    </row>
    <row r="182" spans="1:10" ht="12.75">
      <c r="A182" s="26"/>
      <c r="B182" s="32"/>
      <c r="C182" s="153">
        <f>SUM(C180:C181)</f>
        <v>420</v>
      </c>
      <c r="E182" s="153">
        <f>SUM(E180:E181)</f>
        <v>532</v>
      </c>
      <c r="F182" s="4"/>
      <c r="G182" s="4"/>
      <c r="H182" s="4"/>
      <c r="I182" s="4"/>
      <c r="J182" s="4"/>
    </row>
    <row r="183" spans="1:10" ht="12.75">
      <c r="A183" s="26"/>
      <c r="B183" s="32"/>
      <c r="C183" s="153"/>
      <c r="E183" s="153"/>
      <c r="F183" s="4"/>
      <c r="G183" s="4"/>
      <c r="H183" s="4"/>
      <c r="I183" s="4"/>
      <c r="J183" s="4"/>
    </row>
    <row r="184" spans="1:10" ht="12.75">
      <c r="A184" s="26"/>
      <c r="B184" s="32" t="s">
        <v>241</v>
      </c>
      <c r="C184" s="151"/>
      <c r="E184" s="151"/>
      <c r="F184" s="4"/>
      <c r="G184" s="4"/>
      <c r="H184" s="4"/>
      <c r="I184" s="4"/>
      <c r="J184" s="4"/>
    </row>
    <row r="185" spans="1:10" ht="12.75">
      <c r="A185" s="26"/>
      <c r="B185" s="32" t="s">
        <v>214</v>
      </c>
      <c r="C185" s="154">
        <v>5</v>
      </c>
      <c r="E185" s="154">
        <v>5</v>
      </c>
      <c r="F185" s="4"/>
      <c r="G185" s="4"/>
      <c r="H185" s="4"/>
      <c r="I185" s="4"/>
      <c r="J185" s="4"/>
    </row>
    <row r="186" spans="1:10" ht="12.75">
      <c r="A186" s="26"/>
      <c r="B186" s="32" t="s">
        <v>215</v>
      </c>
      <c r="C186" s="150">
        <v>0</v>
      </c>
      <c r="E186" s="150">
        <v>0</v>
      </c>
      <c r="F186" s="4"/>
      <c r="G186" s="4"/>
      <c r="H186" s="4"/>
      <c r="I186" s="4"/>
      <c r="J186" s="4"/>
    </row>
    <row r="187" spans="1:10" ht="12.75">
      <c r="A187" s="26"/>
      <c r="B187" s="32"/>
      <c r="C187" s="151">
        <f>SUM(C185:C186)</f>
        <v>5</v>
      </c>
      <c r="E187" s="151">
        <f>SUM(E185:E186)</f>
        <v>5</v>
      </c>
      <c r="F187" s="4"/>
      <c r="G187" s="4"/>
      <c r="H187" s="4"/>
      <c r="I187" s="4"/>
      <c r="J187" s="4"/>
    </row>
    <row r="188" spans="1:10" ht="12.75">
      <c r="A188" s="26"/>
      <c r="B188" s="32"/>
      <c r="C188" s="151"/>
      <c r="E188" s="151"/>
      <c r="F188" s="4"/>
      <c r="G188" s="4"/>
      <c r="H188" s="4"/>
      <c r="I188" s="4"/>
      <c r="J188" s="4"/>
    </row>
    <row r="189" spans="1:10" ht="13.5" thickBot="1">
      <c r="A189" s="26"/>
      <c r="B189" s="32"/>
      <c r="C189" s="155">
        <f>+C182+C187</f>
        <v>425</v>
      </c>
      <c r="E189" s="155">
        <f>+E182+E187</f>
        <v>537</v>
      </c>
      <c r="F189" s="4"/>
      <c r="G189" s="4"/>
      <c r="H189" s="4"/>
      <c r="I189" s="4"/>
      <c r="J189" s="4"/>
    </row>
    <row r="190" spans="1:10" ht="13.5" thickTop="1">
      <c r="A190" s="26"/>
      <c r="B190" s="32"/>
      <c r="C190" s="153"/>
      <c r="E190" s="153"/>
      <c r="F190" s="4"/>
      <c r="G190" s="4"/>
      <c r="H190" s="4"/>
      <c r="I190" s="4"/>
      <c r="J190" s="4"/>
    </row>
    <row r="191" spans="1:10" ht="12.75">
      <c r="A191" s="26"/>
      <c r="B191" s="32"/>
      <c r="C191" s="153"/>
      <c r="E191" s="153"/>
      <c r="F191" s="4"/>
      <c r="G191" s="4"/>
      <c r="H191" s="4"/>
      <c r="I191" s="4"/>
      <c r="J191" s="4"/>
    </row>
    <row r="192" spans="2:10" ht="12.75" customHeight="1">
      <c r="B192" s="32"/>
      <c r="C192" s="51"/>
      <c r="E192" s="51"/>
      <c r="I192" s="4"/>
      <c r="J192" s="4"/>
    </row>
    <row r="193" spans="2:10" ht="12.75">
      <c r="B193" s="9"/>
      <c r="C193" s="9"/>
      <c r="D193" s="9"/>
      <c r="E193" s="9"/>
      <c r="I193" s="4"/>
      <c r="J193" s="4"/>
    </row>
    <row r="194" spans="1:10" ht="12.75">
      <c r="A194" s="26" t="s">
        <v>42</v>
      </c>
      <c r="B194" s="2" t="s">
        <v>44</v>
      </c>
      <c r="F194" s="4"/>
      <c r="G194" s="4"/>
      <c r="H194" s="4"/>
      <c r="I194" s="4"/>
      <c r="J194" s="4"/>
    </row>
    <row r="195" spans="6:10" ht="12.75">
      <c r="F195" s="4"/>
      <c r="G195" s="4"/>
      <c r="H195" s="4"/>
      <c r="I195" s="4"/>
      <c r="J195" s="4"/>
    </row>
    <row r="196" spans="6:10" ht="12.75">
      <c r="F196" s="4"/>
      <c r="G196" s="4"/>
      <c r="H196" s="4"/>
      <c r="I196" s="4"/>
      <c r="J196" s="4"/>
    </row>
    <row r="197" spans="6:10" ht="12.75">
      <c r="F197" s="4"/>
      <c r="G197" s="4"/>
      <c r="H197" s="4"/>
      <c r="I197" s="4"/>
      <c r="J197" s="4"/>
    </row>
    <row r="198" spans="6:10" ht="12.75">
      <c r="F198" s="4"/>
      <c r="G198" s="4"/>
      <c r="H198" s="4"/>
      <c r="I198" s="4"/>
      <c r="J198" s="4"/>
    </row>
    <row r="199" spans="1:10" ht="12.75">
      <c r="A199" s="26" t="s">
        <v>43</v>
      </c>
      <c r="B199" s="2" t="s">
        <v>153</v>
      </c>
      <c r="F199" s="4"/>
      <c r="G199" s="4"/>
      <c r="H199" s="4"/>
      <c r="I199" s="4"/>
      <c r="J199" s="4"/>
    </row>
    <row r="200" spans="1:10" ht="12.75">
      <c r="A200" s="26"/>
      <c r="B200" s="2"/>
      <c r="F200" s="4"/>
      <c r="G200" s="4"/>
      <c r="H200" s="4"/>
      <c r="I200" s="4"/>
      <c r="J200" s="4"/>
    </row>
    <row r="201" spans="2:10" ht="12.75">
      <c r="B201" s="4" t="s">
        <v>227</v>
      </c>
      <c r="F201" s="4"/>
      <c r="G201" s="4"/>
      <c r="H201" s="4"/>
      <c r="I201" s="4"/>
      <c r="J201" s="4"/>
    </row>
    <row r="202" spans="6:10" ht="12.75">
      <c r="F202" s="4"/>
      <c r="G202" s="4"/>
      <c r="H202" s="4"/>
      <c r="I202" s="4"/>
      <c r="J202" s="4"/>
    </row>
    <row r="203" spans="2:7" ht="12.75">
      <c r="B203" s="4" t="s">
        <v>45</v>
      </c>
      <c r="C203" s="65" t="s">
        <v>14</v>
      </c>
      <c r="D203" s="29"/>
      <c r="E203" s="51"/>
      <c r="F203" s="51"/>
      <c r="G203" s="4"/>
    </row>
    <row r="204" spans="3:7" ht="12.75">
      <c r="C204" s="29"/>
      <c r="D204" s="29"/>
      <c r="E204" s="29"/>
      <c r="F204" s="29"/>
      <c r="G204" s="4"/>
    </row>
    <row r="205" spans="2:7" ht="12.75">
      <c r="B205" s="33" t="s">
        <v>46</v>
      </c>
      <c r="C205" s="31"/>
      <c r="D205" s="31"/>
      <c r="E205" s="31"/>
      <c r="F205" s="31"/>
      <c r="G205" s="4"/>
    </row>
    <row r="206" spans="2:7" ht="13.5" thickBot="1">
      <c r="B206" s="4" t="s">
        <v>164</v>
      </c>
      <c r="C206" s="44">
        <f>+'Consol BS  '!B45</f>
        <v>421</v>
      </c>
      <c r="D206" s="31"/>
      <c r="E206" s="31"/>
      <c r="F206" s="31"/>
      <c r="G206" s="4"/>
    </row>
    <row r="207" spans="3:7" ht="13.5" thickTop="1">
      <c r="C207" s="31"/>
      <c r="D207" s="31"/>
      <c r="E207" s="31"/>
      <c r="F207" s="31"/>
      <c r="G207" s="4"/>
    </row>
    <row r="208" spans="2:7" ht="12.75">
      <c r="B208" s="33" t="s">
        <v>47</v>
      </c>
      <c r="C208" s="31"/>
      <c r="D208" s="31"/>
      <c r="E208" s="31"/>
      <c r="F208" s="31"/>
      <c r="G208" s="4"/>
    </row>
    <row r="209" spans="2:7" ht="13.5" thickBot="1">
      <c r="B209" s="4" t="s">
        <v>164</v>
      </c>
      <c r="C209" s="44">
        <f>+'Consol BS  '!B38</f>
        <v>335</v>
      </c>
      <c r="D209" s="31"/>
      <c r="E209" s="31"/>
      <c r="F209" s="31"/>
      <c r="G209" s="4"/>
    </row>
    <row r="210" spans="3:7" ht="13.5" thickTop="1">
      <c r="C210" s="31"/>
      <c r="D210" s="31"/>
      <c r="E210" s="31"/>
      <c r="F210" s="31"/>
      <c r="G210" s="4"/>
    </row>
    <row r="211" spans="2:7" ht="13.5" thickBot="1">
      <c r="B211" s="4" t="s">
        <v>13</v>
      </c>
      <c r="C211" s="44">
        <f>+C206+C209</f>
        <v>756</v>
      </c>
      <c r="D211" s="29"/>
      <c r="E211" s="31"/>
      <c r="F211" s="31"/>
      <c r="G211" s="4"/>
    </row>
    <row r="212" spans="1:10" ht="13.5" thickTop="1">
      <c r="A212" s="26">
        <v>21</v>
      </c>
      <c r="B212" s="2" t="s">
        <v>121</v>
      </c>
      <c r="F212" s="4"/>
      <c r="G212" s="4"/>
      <c r="H212" s="4"/>
      <c r="I212" s="4"/>
      <c r="J212" s="4"/>
    </row>
    <row r="213" spans="1:10" ht="12.75">
      <c r="A213" s="26"/>
      <c r="B213" s="2"/>
      <c r="F213" s="4"/>
      <c r="G213" s="4"/>
      <c r="H213" s="4"/>
      <c r="I213" s="4"/>
      <c r="J213" s="4"/>
    </row>
    <row r="214" spans="2:10" ht="12.75">
      <c r="B214" s="4" t="s">
        <v>228</v>
      </c>
      <c r="F214" s="4"/>
      <c r="G214" s="4"/>
      <c r="H214" s="4"/>
      <c r="I214" s="4"/>
      <c r="J214" s="4"/>
    </row>
    <row r="215" spans="6:10" ht="12.75">
      <c r="F215" s="4"/>
      <c r="G215" s="4"/>
      <c r="H215" s="4"/>
      <c r="I215" s="4"/>
      <c r="J215" s="4"/>
    </row>
    <row r="216" spans="6:10" ht="12.75">
      <c r="F216" s="4"/>
      <c r="G216" s="4"/>
      <c r="H216" s="4"/>
      <c r="I216" s="4"/>
      <c r="J216" s="4"/>
    </row>
    <row r="217" spans="1:10" ht="12.75">
      <c r="A217" s="25">
        <v>22</v>
      </c>
      <c r="B217" s="2" t="s">
        <v>24</v>
      </c>
      <c r="F217" s="4"/>
      <c r="G217" s="4"/>
      <c r="H217" s="4"/>
      <c r="I217" s="4"/>
      <c r="J217" s="4"/>
    </row>
    <row r="218" spans="6:10" ht="12.75">
      <c r="F218" s="4"/>
      <c r="G218" s="4"/>
      <c r="H218" s="4"/>
      <c r="I218" s="4"/>
      <c r="J218" s="4"/>
    </row>
    <row r="219" spans="3:10" ht="12.75">
      <c r="C219" s="46" t="s">
        <v>39</v>
      </c>
      <c r="D219" s="46"/>
      <c r="E219" s="46" t="s">
        <v>39</v>
      </c>
      <c r="F219" s="46"/>
      <c r="G219" s="4"/>
      <c r="H219" s="4"/>
      <c r="I219" s="4"/>
      <c r="J219" s="4"/>
    </row>
    <row r="220" spans="3:10" ht="12.75">
      <c r="C220" s="46" t="s">
        <v>40</v>
      </c>
      <c r="D220" s="46"/>
      <c r="E220" s="46" t="s">
        <v>41</v>
      </c>
      <c r="F220" s="46"/>
      <c r="G220" s="4"/>
      <c r="H220" s="4"/>
      <c r="I220" s="4"/>
      <c r="J220" s="4"/>
    </row>
    <row r="221" spans="3:10" ht="12.75">
      <c r="C221" s="109" t="s">
        <v>218</v>
      </c>
      <c r="D221" s="109"/>
      <c r="E221" s="109" t="str">
        <f>+C221</f>
        <v>31.12.12</v>
      </c>
      <c r="F221" s="109"/>
      <c r="G221" s="4"/>
      <c r="H221" s="4"/>
      <c r="I221" s="4"/>
      <c r="J221" s="4"/>
    </row>
    <row r="222" spans="3:10" ht="12.75">
      <c r="C222" s="98" t="s">
        <v>127</v>
      </c>
      <c r="D222" s="98"/>
      <c r="E222" s="98" t="s">
        <v>127</v>
      </c>
      <c r="F222" s="98"/>
      <c r="G222" s="4"/>
      <c r="H222" s="4"/>
      <c r="I222" s="4"/>
      <c r="J222" s="4"/>
    </row>
    <row r="223" spans="2:10" ht="12.75">
      <c r="B223" s="2" t="s">
        <v>207</v>
      </c>
      <c r="C223" s="98"/>
      <c r="D223" s="98"/>
      <c r="E223" s="98"/>
      <c r="F223" s="98"/>
      <c r="G223" s="4"/>
      <c r="H223" s="4"/>
      <c r="I223" s="4"/>
      <c r="J223" s="4"/>
    </row>
    <row r="224" spans="2:10" ht="12.75">
      <c r="B224" s="2" t="s">
        <v>208</v>
      </c>
      <c r="C224" s="98"/>
      <c r="D224" s="98"/>
      <c r="E224" s="98"/>
      <c r="F224" s="98"/>
      <c r="G224" s="4"/>
      <c r="H224" s="4"/>
      <c r="I224" s="4"/>
      <c r="J224" s="4"/>
    </row>
    <row r="225" spans="3:10" ht="12.75">
      <c r="C225" s="98"/>
      <c r="D225" s="98"/>
      <c r="E225" s="98"/>
      <c r="F225" s="98"/>
      <c r="G225" s="4"/>
      <c r="H225" s="4"/>
      <c r="I225" s="4"/>
      <c r="J225" s="4"/>
    </row>
    <row r="226" spans="2:10" ht="12.75">
      <c r="B226" s="4" t="s">
        <v>174</v>
      </c>
      <c r="C226" s="131">
        <v>14</v>
      </c>
      <c r="D226" s="131"/>
      <c r="E226" s="131">
        <v>58</v>
      </c>
      <c r="F226" s="131"/>
      <c r="G226" s="4"/>
      <c r="H226" s="4"/>
      <c r="I226" s="4"/>
      <c r="J226" s="4"/>
    </row>
    <row r="227" spans="2:10" ht="12.75">
      <c r="B227" s="4" t="s">
        <v>171</v>
      </c>
      <c r="C227" s="131">
        <v>803</v>
      </c>
      <c r="D227" s="131"/>
      <c r="E227" s="131">
        <v>3184</v>
      </c>
      <c r="F227" s="131"/>
      <c r="G227" s="4"/>
      <c r="H227" s="4"/>
      <c r="I227" s="4"/>
      <c r="J227" s="4"/>
    </row>
    <row r="228" spans="2:10" ht="12.75">
      <c r="B228" s="4" t="s">
        <v>175</v>
      </c>
      <c r="C228" s="132">
        <v>0</v>
      </c>
      <c r="D228" s="131"/>
      <c r="E228" s="131">
        <v>-80</v>
      </c>
      <c r="F228" s="131"/>
      <c r="G228" s="4"/>
      <c r="H228" s="4"/>
      <c r="I228" s="4"/>
      <c r="J228" s="4"/>
    </row>
    <row r="229" spans="2:10" ht="12.75">
      <c r="B229" s="4" t="s">
        <v>172</v>
      </c>
      <c r="C229" s="131">
        <v>12</v>
      </c>
      <c r="D229" s="131"/>
      <c r="E229" s="131">
        <v>58</v>
      </c>
      <c r="F229" s="131"/>
      <c r="G229" s="4"/>
      <c r="H229" s="4"/>
      <c r="I229" s="4"/>
      <c r="J229" s="4"/>
    </row>
    <row r="230" spans="2:10" ht="12.75">
      <c r="B230" s="4" t="s">
        <v>173</v>
      </c>
      <c r="C230" s="7">
        <v>-0.4</v>
      </c>
      <c r="D230" s="131"/>
      <c r="E230" s="7">
        <v>-0.501</v>
      </c>
      <c r="F230" s="131"/>
      <c r="G230" s="4"/>
      <c r="H230" s="4"/>
      <c r="I230" s="4"/>
      <c r="J230" s="4"/>
    </row>
    <row r="231" spans="2:10" ht="12.75">
      <c r="B231" s="4" t="s">
        <v>177</v>
      </c>
      <c r="C231" s="131">
        <v>-238</v>
      </c>
      <c r="D231" s="131"/>
      <c r="E231" s="131">
        <v>-482</v>
      </c>
      <c r="F231" s="131"/>
      <c r="G231" s="4"/>
      <c r="H231" s="4"/>
      <c r="I231" s="4"/>
      <c r="J231" s="4"/>
    </row>
    <row r="232" spans="2:10" ht="12.75">
      <c r="B232" s="4" t="s">
        <v>176</v>
      </c>
      <c r="C232" s="131">
        <v>179</v>
      </c>
      <c r="D232" s="131"/>
      <c r="E232" s="131">
        <v>194</v>
      </c>
      <c r="F232" s="131"/>
      <c r="G232" s="4"/>
      <c r="H232" s="4"/>
      <c r="I232" s="4"/>
      <c r="J232" s="4"/>
    </row>
    <row r="233" spans="2:10" ht="12.75">
      <c r="B233" s="4" t="s">
        <v>240</v>
      </c>
      <c r="C233" s="131">
        <v>-573</v>
      </c>
      <c r="D233" s="131"/>
      <c r="E233" s="131">
        <v>-573</v>
      </c>
      <c r="F233" s="131"/>
      <c r="G233" s="4"/>
      <c r="H233" s="4"/>
      <c r="I233" s="4"/>
      <c r="J233" s="4"/>
    </row>
    <row r="234" spans="2:10" ht="12.75">
      <c r="B234" s="4" t="s">
        <v>239</v>
      </c>
      <c r="C234" s="131">
        <v>468</v>
      </c>
      <c r="D234" s="131"/>
      <c r="E234" s="131">
        <v>468</v>
      </c>
      <c r="F234" s="131"/>
      <c r="G234" s="4"/>
      <c r="H234" s="4"/>
      <c r="I234" s="4"/>
      <c r="J234" s="4"/>
    </row>
    <row r="235" spans="3:10" ht="12.75">
      <c r="C235" s="98"/>
      <c r="D235" s="98"/>
      <c r="E235" s="98"/>
      <c r="F235" s="98"/>
      <c r="G235" s="4"/>
      <c r="H235" s="4"/>
      <c r="I235" s="4"/>
      <c r="J235" s="4"/>
    </row>
    <row r="236" spans="2:10" ht="12.75">
      <c r="B236" s="4" t="s">
        <v>234</v>
      </c>
      <c r="C236" s="98"/>
      <c r="D236" s="98"/>
      <c r="E236" s="98"/>
      <c r="F236" s="98"/>
      <c r="G236" s="4"/>
      <c r="H236" s="4"/>
      <c r="I236" s="4"/>
      <c r="J236" s="4"/>
    </row>
    <row r="237" spans="2:10" ht="12.75">
      <c r="B237" s="4" t="s">
        <v>229</v>
      </c>
      <c r="F237" s="4"/>
      <c r="G237" s="4"/>
      <c r="H237" s="4"/>
      <c r="I237" s="4"/>
      <c r="J237" s="4"/>
    </row>
    <row r="238" spans="6:10" ht="12.75">
      <c r="F238" s="4"/>
      <c r="G238" s="4"/>
      <c r="H238" s="4"/>
      <c r="I238" s="4"/>
      <c r="J238" s="4"/>
    </row>
    <row r="239" spans="6:10" ht="12.75">
      <c r="F239" s="4"/>
      <c r="G239" s="4"/>
      <c r="H239" s="4"/>
      <c r="I239" s="4"/>
      <c r="J239" s="4"/>
    </row>
    <row r="240" spans="1:10" ht="12.75">
      <c r="A240" s="25">
        <v>23</v>
      </c>
      <c r="B240" s="2" t="s">
        <v>158</v>
      </c>
      <c r="F240" s="4"/>
      <c r="G240" s="4"/>
      <c r="H240" s="4"/>
      <c r="I240" s="4"/>
      <c r="J240" s="4"/>
    </row>
    <row r="241" spans="6:10" ht="12.75">
      <c r="F241" s="4"/>
      <c r="G241" s="4"/>
      <c r="H241" s="4"/>
      <c r="I241" s="4"/>
      <c r="J241" s="4"/>
    </row>
    <row r="242" spans="2:10" ht="12.75">
      <c r="B242" s="4" t="s">
        <v>165</v>
      </c>
      <c r="F242" s="4"/>
      <c r="G242" s="4"/>
      <c r="H242" s="4"/>
      <c r="I242" s="4"/>
      <c r="J242" s="4"/>
    </row>
    <row r="243" spans="6:10" ht="12.75">
      <c r="F243" s="4"/>
      <c r="G243" s="4"/>
      <c r="H243" s="4"/>
      <c r="I243" s="4"/>
      <c r="J243" s="4"/>
    </row>
    <row r="244" spans="3:10" ht="12.75">
      <c r="C244" s="94" t="s">
        <v>166</v>
      </c>
      <c r="D244" s="2"/>
      <c r="E244" s="64" t="s">
        <v>166</v>
      </c>
      <c r="F244" s="4"/>
      <c r="G244" s="4"/>
      <c r="H244" s="4"/>
      <c r="I244" s="4"/>
      <c r="J244" s="4"/>
    </row>
    <row r="245" spans="3:10" ht="12.75">
      <c r="C245" s="45" t="s">
        <v>218</v>
      </c>
      <c r="D245" s="2"/>
      <c r="E245" s="45" t="s">
        <v>169</v>
      </c>
      <c r="F245" s="4"/>
      <c r="G245" s="4"/>
      <c r="H245" s="4"/>
      <c r="I245" s="4"/>
      <c r="J245" s="4"/>
    </row>
    <row r="246" spans="3:10" ht="12.75">
      <c r="C246" s="45" t="s">
        <v>14</v>
      </c>
      <c r="D246" s="2"/>
      <c r="E246" s="45" t="s">
        <v>14</v>
      </c>
      <c r="F246" s="4"/>
      <c r="G246" s="4"/>
      <c r="H246" s="4"/>
      <c r="I246" s="4"/>
      <c r="J246" s="4"/>
    </row>
    <row r="247" spans="6:10" ht="12.75">
      <c r="F247" s="4"/>
      <c r="G247" s="4"/>
      <c r="H247" s="4"/>
      <c r="I247" s="4"/>
      <c r="J247" s="4"/>
    </row>
    <row r="248" spans="2:10" ht="12.75">
      <c r="B248" s="4" t="s">
        <v>190</v>
      </c>
      <c r="F248" s="4"/>
      <c r="G248" s="4"/>
      <c r="H248" s="4"/>
      <c r="I248" s="4"/>
      <c r="J248" s="4"/>
    </row>
    <row r="249" spans="2:10" ht="12.75">
      <c r="B249" s="32" t="s">
        <v>191</v>
      </c>
      <c r="C249" s="3">
        <v>18428</v>
      </c>
      <c r="E249" s="3">
        <v>16210</v>
      </c>
      <c r="F249" s="4"/>
      <c r="G249" s="4"/>
      <c r="H249" s="4"/>
      <c r="I249" s="4"/>
      <c r="J249" s="4"/>
    </row>
    <row r="250" spans="2:10" ht="12.75">
      <c r="B250" s="32" t="s">
        <v>192</v>
      </c>
      <c r="C250" s="3"/>
      <c r="E250" s="3"/>
      <c r="F250" s="4"/>
      <c r="G250" s="4"/>
      <c r="H250" s="4"/>
      <c r="I250" s="4"/>
      <c r="J250" s="4"/>
    </row>
    <row r="251" spans="2:10" ht="12.75">
      <c r="B251" s="32" t="s">
        <v>238</v>
      </c>
      <c r="C251" s="39">
        <v>194</v>
      </c>
      <c r="E251" s="39">
        <v>-116</v>
      </c>
      <c r="F251" s="4"/>
      <c r="G251" s="4"/>
      <c r="H251" s="4"/>
      <c r="I251" s="4"/>
      <c r="J251" s="4"/>
    </row>
    <row r="252" spans="2:10" ht="12.75">
      <c r="B252" s="32" t="s">
        <v>237</v>
      </c>
      <c r="C252" s="38">
        <v>-288</v>
      </c>
      <c r="E252" s="38">
        <v>0</v>
      </c>
      <c r="F252" s="4"/>
      <c r="G252" s="4"/>
      <c r="H252" s="4"/>
      <c r="I252" s="4"/>
      <c r="J252" s="4"/>
    </row>
    <row r="253" spans="2:10" ht="12.75">
      <c r="B253" s="32"/>
      <c r="C253" s="3">
        <f>SUM(C251:C252)</f>
        <v>-94</v>
      </c>
      <c r="E253" s="3">
        <f>SUM(E251:E252)</f>
        <v>-116</v>
      </c>
      <c r="F253" s="4"/>
      <c r="G253" s="4"/>
      <c r="H253" s="4"/>
      <c r="I253" s="4"/>
      <c r="J253" s="4"/>
    </row>
    <row r="254" spans="3:10" ht="12.75">
      <c r="C254" s="133"/>
      <c r="E254" s="133"/>
      <c r="F254" s="4"/>
      <c r="G254" s="4"/>
      <c r="H254" s="4"/>
      <c r="I254" s="4"/>
      <c r="J254" s="4"/>
    </row>
    <row r="255" spans="3:10" ht="12.75">
      <c r="C255" s="75">
        <f>+C249+C253</f>
        <v>18334</v>
      </c>
      <c r="E255" s="75">
        <f>+E249+E253</f>
        <v>16094</v>
      </c>
      <c r="F255" s="4"/>
      <c r="G255" s="4"/>
      <c r="H255" s="4"/>
      <c r="I255" s="4"/>
      <c r="J255" s="4"/>
    </row>
    <row r="256" spans="2:10" ht="12.75">
      <c r="B256" s="4" t="s">
        <v>189</v>
      </c>
      <c r="C256" s="3">
        <v>-4886</v>
      </c>
      <c r="E256" s="3">
        <v>-4886</v>
      </c>
      <c r="F256" s="4"/>
      <c r="G256" s="4"/>
      <c r="H256" s="4"/>
      <c r="I256" s="4"/>
      <c r="J256" s="4"/>
    </row>
    <row r="257" spans="6:10" ht="12.75">
      <c r="F257" s="4"/>
      <c r="G257" s="4"/>
      <c r="H257" s="4"/>
      <c r="I257" s="4"/>
      <c r="J257" s="4"/>
    </row>
    <row r="258" spans="2:10" ht="26.25" thickBot="1">
      <c r="B258" s="123" t="s">
        <v>159</v>
      </c>
      <c r="C258" s="122">
        <f>+C255+C256</f>
        <v>13448</v>
      </c>
      <c r="E258" s="122">
        <f>+E255+E256</f>
        <v>11208</v>
      </c>
      <c r="F258" s="4"/>
      <c r="G258" s="4"/>
      <c r="H258" s="4"/>
      <c r="I258" s="4"/>
      <c r="J258" s="4"/>
    </row>
    <row r="259" spans="6:10" ht="13.5" thickTop="1">
      <c r="F259" s="4"/>
      <c r="G259" s="4"/>
      <c r="H259" s="4"/>
      <c r="I259" s="4"/>
      <c r="J259" s="4"/>
    </row>
    <row r="260" spans="1:10" s="126" customFormat="1" ht="12.75">
      <c r="A260" s="124"/>
      <c r="B260" s="125"/>
      <c r="C260" s="125"/>
      <c r="D260" s="125"/>
      <c r="E260" s="125"/>
      <c r="F260" s="125"/>
      <c r="G260" s="125"/>
      <c r="H260" s="125"/>
      <c r="I260" s="125"/>
      <c r="J260" s="125"/>
    </row>
    <row r="261" spans="1:10" ht="12.75">
      <c r="A261" s="26">
        <v>24</v>
      </c>
      <c r="B261" s="2" t="s">
        <v>185</v>
      </c>
      <c r="F261" s="4"/>
      <c r="G261" s="4"/>
      <c r="H261" s="4"/>
      <c r="I261" s="4"/>
      <c r="J261" s="4"/>
    </row>
    <row r="262" spans="1:10" ht="12.75">
      <c r="A262" s="26"/>
      <c r="B262" s="2"/>
      <c r="F262" s="4"/>
      <c r="G262" s="4"/>
      <c r="H262" s="4"/>
      <c r="I262" s="4"/>
      <c r="J262" s="4"/>
    </row>
    <row r="263" spans="1:10" ht="12.75">
      <c r="A263" s="26"/>
      <c r="B263" s="4" t="s">
        <v>186</v>
      </c>
      <c r="F263" s="4"/>
      <c r="G263" s="4"/>
      <c r="H263" s="4"/>
      <c r="I263" s="4"/>
      <c r="J263" s="4"/>
    </row>
    <row r="264" spans="1:10" ht="12.75">
      <c r="A264" s="26"/>
      <c r="F264" s="4"/>
      <c r="G264" s="4"/>
      <c r="H264" s="4"/>
      <c r="I264" s="4"/>
      <c r="J264" s="4"/>
    </row>
    <row r="265" spans="1:10" ht="12.75">
      <c r="A265" s="26"/>
      <c r="C265" s="156" t="s">
        <v>107</v>
      </c>
      <c r="D265" s="156"/>
      <c r="F265" s="156" t="s">
        <v>106</v>
      </c>
      <c r="G265" s="156"/>
      <c r="H265" s="4"/>
      <c r="I265" s="4"/>
      <c r="J265" s="4"/>
    </row>
    <row r="266" spans="1:10" ht="51">
      <c r="A266" s="26"/>
      <c r="B266" s="2"/>
      <c r="C266" s="94" t="s">
        <v>82</v>
      </c>
      <c r="D266" s="85" t="s">
        <v>104</v>
      </c>
      <c r="E266" s="9"/>
      <c r="F266" s="94" t="s">
        <v>79</v>
      </c>
      <c r="G266" s="94" t="s">
        <v>105</v>
      </c>
      <c r="H266" s="4"/>
      <c r="I266" s="4"/>
      <c r="J266" s="4"/>
    </row>
    <row r="267" spans="3:10" ht="12.75">
      <c r="C267" s="45" t="str">
        <f>+F267</f>
        <v>31.12.12</v>
      </c>
      <c r="D267" s="45" t="str">
        <f>+G267</f>
        <v>31.12.11</v>
      </c>
      <c r="E267" s="9"/>
      <c r="F267" s="45" t="s">
        <v>218</v>
      </c>
      <c r="G267" s="45" t="s">
        <v>169</v>
      </c>
      <c r="H267" s="4"/>
      <c r="I267" s="4"/>
      <c r="J267" s="4"/>
    </row>
    <row r="268" spans="3:10" ht="12.75">
      <c r="C268" s="5"/>
      <c r="E268" s="9"/>
      <c r="F268" s="5"/>
      <c r="G268" s="45"/>
      <c r="H268" s="4"/>
      <c r="I268" s="4"/>
      <c r="J268" s="4"/>
    </row>
    <row r="269" spans="2:10" ht="13.5" thickBot="1">
      <c r="B269" s="4" t="s">
        <v>187</v>
      </c>
      <c r="C269" s="95">
        <f>'Consol IS'!C34</f>
        <v>617</v>
      </c>
      <c r="D269" s="44">
        <f>+'Consol IS'!E34</f>
        <v>-746</v>
      </c>
      <c r="E269" s="9"/>
      <c r="F269" s="95">
        <f>'Consol IS'!G34</f>
        <v>2240</v>
      </c>
      <c r="G269" s="95">
        <f>+'Consol IS'!I34</f>
        <v>1851</v>
      </c>
      <c r="H269" s="4"/>
      <c r="I269" s="4"/>
      <c r="J269" s="4"/>
    </row>
    <row r="270" spans="3:10" ht="13.5" thickTop="1">
      <c r="C270" s="58"/>
      <c r="D270" s="30"/>
      <c r="E270" s="9"/>
      <c r="F270" s="58"/>
      <c r="G270" s="58"/>
      <c r="H270" s="4"/>
      <c r="I270" s="4"/>
      <c r="J270" s="4"/>
    </row>
    <row r="271" spans="2:10" ht="12.75">
      <c r="B271" s="4" t="s">
        <v>74</v>
      </c>
      <c r="C271" s="58"/>
      <c r="D271" s="30"/>
      <c r="E271" s="9"/>
      <c r="F271" s="58"/>
      <c r="G271" s="58"/>
      <c r="H271" s="4"/>
      <c r="I271" s="4"/>
      <c r="J271" s="4"/>
    </row>
    <row r="272" spans="2:10" ht="13.5" thickBot="1">
      <c r="B272" s="4" t="s">
        <v>73</v>
      </c>
      <c r="C272" s="95">
        <v>123000</v>
      </c>
      <c r="D272" s="44">
        <f>82000+41000</f>
        <v>123000</v>
      </c>
      <c r="E272" s="9"/>
      <c r="F272" s="95">
        <v>123000</v>
      </c>
      <c r="G272" s="95">
        <v>123000</v>
      </c>
      <c r="H272" s="4"/>
      <c r="I272" s="4"/>
      <c r="J272" s="4"/>
    </row>
    <row r="273" spans="3:10" ht="13.5" thickTop="1">
      <c r="C273" s="93"/>
      <c r="D273" s="31"/>
      <c r="E273" s="9"/>
      <c r="F273" s="93"/>
      <c r="G273" s="93"/>
      <c r="H273" s="4"/>
      <c r="I273" s="4"/>
      <c r="J273" s="4"/>
    </row>
    <row r="274" spans="2:10" ht="12.75">
      <c r="B274" s="4" t="s">
        <v>188</v>
      </c>
      <c r="E274" s="9"/>
      <c r="F274" s="4"/>
      <c r="G274" s="4"/>
      <c r="H274" s="4"/>
      <c r="I274" s="4"/>
      <c r="J274" s="4"/>
    </row>
    <row r="275" spans="2:10" ht="12.75">
      <c r="B275" s="4" t="s">
        <v>75</v>
      </c>
      <c r="E275" s="9"/>
      <c r="F275" s="4"/>
      <c r="G275" s="4"/>
      <c r="H275" s="4"/>
      <c r="I275" s="4"/>
      <c r="J275" s="4"/>
    </row>
    <row r="276" spans="2:10" ht="13.5" thickBot="1">
      <c r="B276" s="4" t="s">
        <v>76</v>
      </c>
      <c r="C276" s="96">
        <f>C269/C272*100</f>
        <v>0.5016260162601627</v>
      </c>
      <c r="D276" s="96">
        <f>D269/D272*100</f>
        <v>-0.6065040650406504</v>
      </c>
      <c r="E276" s="9"/>
      <c r="F276" s="96">
        <f>F269/F272*100</f>
        <v>1.8211382113821137</v>
      </c>
      <c r="G276" s="96">
        <f>G269/G272*100</f>
        <v>1.5048780487804878</v>
      </c>
      <c r="H276" s="4"/>
      <c r="I276" s="4"/>
      <c r="J276" s="4"/>
    </row>
    <row r="277" spans="3:10" ht="13.5" thickTop="1">
      <c r="C277" s="97"/>
      <c r="D277" s="30"/>
      <c r="E277" s="97"/>
      <c r="F277" s="4"/>
      <c r="G277" s="4"/>
      <c r="H277" s="4"/>
      <c r="I277" s="4"/>
      <c r="J277" s="4"/>
    </row>
    <row r="278" spans="2:10" ht="26.25" customHeight="1">
      <c r="B278" s="158" t="s">
        <v>161</v>
      </c>
      <c r="C278" s="158"/>
      <c r="D278" s="158"/>
      <c r="E278" s="158"/>
      <c r="F278" s="158"/>
      <c r="G278" s="158"/>
      <c r="H278" s="4"/>
      <c r="I278" s="4"/>
      <c r="J278" s="4"/>
    </row>
    <row r="279" spans="6:10" ht="12.75">
      <c r="F279" s="5"/>
      <c r="G279" s="4"/>
      <c r="H279" s="4"/>
      <c r="I279" s="4"/>
      <c r="J279" s="4"/>
    </row>
    <row r="280" spans="6:10" ht="12.75">
      <c r="F280" s="5"/>
      <c r="G280" s="4"/>
      <c r="H280" s="4"/>
      <c r="I280" s="4"/>
      <c r="J280" s="4"/>
    </row>
    <row r="281" spans="3:10" ht="12.75">
      <c r="C281" s="29"/>
      <c r="D281" s="29"/>
      <c r="E281" s="29"/>
      <c r="F281" s="29"/>
      <c r="G281" s="4"/>
      <c r="H281" s="4"/>
      <c r="I281" s="4"/>
      <c r="J281" s="4"/>
    </row>
    <row r="282" spans="3:12" ht="12.75">
      <c r="C282" s="29"/>
      <c r="D282" s="29"/>
      <c r="E282" s="29"/>
      <c r="F282" s="29"/>
      <c r="G282" s="4"/>
      <c r="H282" s="4"/>
      <c r="I282" s="4"/>
      <c r="J282" s="4"/>
      <c r="K282" s="4"/>
      <c r="L282" s="4"/>
    </row>
    <row r="283" spans="6:12" ht="12.75">
      <c r="F283" s="4"/>
      <c r="G283" s="4"/>
      <c r="H283" s="4"/>
      <c r="I283" s="4"/>
      <c r="J283" s="4"/>
      <c r="K283" s="4"/>
      <c r="L283" s="4"/>
    </row>
    <row r="284" spans="6:12" ht="12.75">
      <c r="F284" s="4"/>
      <c r="G284" s="4"/>
      <c r="H284" s="4"/>
      <c r="I284" s="4"/>
      <c r="J284" s="4"/>
      <c r="K284" s="4"/>
      <c r="L284" s="4"/>
    </row>
    <row r="285" spans="6:12" ht="12.75">
      <c r="F285" s="4"/>
      <c r="G285" s="4"/>
      <c r="H285" s="4"/>
      <c r="I285" s="4"/>
      <c r="J285" s="4"/>
      <c r="K285" s="4"/>
      <c r="L285" s="4"/>
    </row>
    <row r="286" spans="6:12" ht="12.75">
      <c r="F286" s="4"/>
      <c r="G286" s="4"/>
      <c r="H286" s="4"/>
      <c r="I286" s="4"/>
      <c r="J286" s="4"/>
      <c r="K286" s="4"/>
      <c r="L286" s="4"/>
    </row>
    <row r="287" spans="2:12" ht="12.75">
      <c r="B287" s="2"/>
      <c r="F287" s="4"/>
      <c r="G287" s="4"/>
      <c r="H287" s="4"/>
      <c r="I287" s="4"/>
      <c r="J287" s="4"/>
      <c r="K287" s="4"/>
      <c r="L287" s="4"/>
    </row>
    <row r="288" spans="1:12" ht="12.75">
      <c r="A288" s="4"/>
      <c r="K288" s="4"/>
      <c r="L288" s="4"/>
    </row>
    <row r="289" spans="1:11" ht="12.75">
      <c r="A289" s="4"/>
      <c r="K289" s="93"/>
    </row>
    <row r="290" spans="1:16" ht="12.75">
      <c r="A290" s="4"/>
      <c r="K290" s="4"/>
      <c r="L290" s="4"/>
      <c r="M290" s="4"/>
      <c r="N290" s="4"/>
      <c r="O290" s="4"/>
      <c r="P290" s="4"/>
    </row>
    <row r="291" spans="1:12" ht="12.75">
      <c r="A291" s="4"/>
      <c r="K291" s="93"/>
      <c r="L291" s="4"/>
    </row>
    <row r="292" spans="1:12" ht="12.75">
      <c r="A292" s="4"/>
      <c r="K292" s="4"/>
      <c r="L292" s="4"/>
    </row>
    <row r="293" spans="1:12" ht="12.75">
      <c r="A293" s="4"/>
      <c r="K293" s="4"/>
      <c r="L293" s="4"/>
    </row>
    <row r="294" spans="1:12" ht="12.75">
      <c r="A294" s="4"/>
      <c r="K294" s="4"/>
      <c r="L294" s="4"/>
    </row>
    <row r="295" spans="1:12" ht="12.75">
      <c r="A295" s="4"/>
      <c r="K295" s="4"/>
      <c r="L295" s="4"/>
    </row>
    <row r="296" spans="1:12" ht="12.75">
      <c r="A296" s="4"/>
      <c r="K296" s="4"/>
      <c r="L296" s="4"/>
    </row>
    <row r="297" spans="1:12" ht="12.75">
      <c r="A297" s="4"/>
      <c r="K297" s="4"/>
      <c r="L297" s="4"/>
    </row>
    <row r="298" spans="1:12" ht="12.75">
      <c r="A298" s="4"/>
      <c r="K298" s="4"/>
      <c r="L298" s="4"/>
    </row>
    <row r="299" spans="1:12" ht="12.75">
      <c r="A299" s="4"/>
      <c r="K299" s="4"/>
      <c r="L299" s="4"/>
    </row>
    <row r="300" ht="12.75">
      <c r="A300" s="4"/>
    </row>
    <row r="301" ht="12.75">
      <c r="A301" s="4"/>
    </row>
    <row r="302" ht="12.75">
      <c r="A302" s="4"/>
    </row>
    <row r="303" ht="12.75">
      <c r="A303" s="4"/>
    </row>
    <row r="304" ht="12.75">
      <c r="A304" s="4"/>
    </row>
    <row r="305" ht="12.75">
      <c r="A305" s="4"/>
    </row>
    <row r="306" ht="12.75">
      <c r="A306" s="4"/>
    </row>
    <row r="307" ht="12.75">
      <c r="A307" s="4"/>
    </row>
    <row r="308" ht="12.75">
      <c r="A308" s="4"/>
    </row>
    <row r="309" ht="12.75">
      <c r="A309" s="4"/>
    </row>
    <row r="310" ht="12.75">
      <c r="A310" s="4"/>
    </row>
    <row r="311" spans="6:10" ht="12.75">
      <c r="F311" s="4"/>
      <c r="G311" s="4"/>
      <c r="H311" s="4"/>
      <c r="I311" s="4"/>
      <c r="J311" s="4"/>
    </row>
    <row r="312" spans="6:10" ht="12.75">
      <c r="F312" s="4"/>
      <c r="G312" s="4"/>
      <c r="H312" s="4"/>
      <c r="I312" s="4"/>
      <c r="J312" s="4"/>
    </row>
    <row r="313" spans="6:10" ht="12.75">
      <c r="F313" s="4"/>
      <c r="G313" s="4"/>
      <c r="H313" s="4"/>
      <c r="I313" s="4"/>
      <c r="J313" s="4"/>
    </row>
    <row r="314" spans="6:10" ht="12.75">
      <c r="F314" s="4"/>
      <c r="G314" s="4"/>
      <c r="H314" s="4"/>
      <c r="I314" s="4"/>
      <c r="J314" s="4"/>
    </row>
    <row r="315" spans="2:10" ht="12.75">
      <c r="B315" s="2"/>
      <c r="F315" s="4"/>
      <c r="G315" s="4"/>
      <c r="H315" s="4"/>
      <c r="I315" s="4"/>
      <c r="J315" s="4"/>
    </row>
    <row r="316" spans="6:10" ht="12.75">
      <c r="F316" s="4"/>
      <c r="G316" s="4"/>
      <c r="H316" s="4"/>
      <c r="I316" s="4"/>
      <c r="J316" s="4"/>
    </row>
    <row r="317" spans="6:10" ht="12.75">
      <c r="F317" s="4"/>
      <c r="G317" s="4"/>
      <c r="H317" s="4"/>
      <c r="I317" s="4"/>
      <c r="J317" s="4"/>
    </row>
    <row r="318" spans="6:10" ht="12.75">
      <c r="F318" s="4"/>
      <c r="G318" s="4"/>
      <c r="H318" s="4"/>
      <c r="I318" s="4"/>
      <c r="J318" s="4"/>
    </row>
    <row r="319" spans="6:10" ht="12.75">
      <c r="F319" s="4"/>
      <c r="G319" s="4"/>
      <c r="H319" s="4"/>
      <c r="I319" s="4"/>
      <c r="J319" s="4"/>
    </row>
    <row r="320" spans="6:10" ht="12.75">
      <c r="F320" s="4"/>
      <c r="G320" s="4"/>
      <c r="H320" s="4"/>
      <c r="I320" s="4"/>
      <c r="J320" s="4"/>
    </row>
    <row r="321" spans="6:10" ht="12.75">
      <c r="F321" s="4"/>
      <c r="G321" s="4"/>
      <c r="H321" s="4"/>
      <c r="I321" s="4"/>
      <c r="J321" s="4"/>
    </row>
    <row r="322" spans="6:10" ht="12.75">
      <c r="F322" s="4"/>
      <c r="G322" s="4"/>
      <c r="H322" s="4"/>
      <c r="I322" s="4"/>
      <c r="J322" s="4"/>
    </row>
    <row r="323" spans="6:10" ht="12.75">
      <c r="F323" s="4"/>
      <c r="G323" s="4"/>
      <c r="H323" s="4"/>
      <c r="I323" s="4"/>
      <c r="J323" s="4"/>
    </row>
    <row r="324" spans="6:10" ht="12.75">
      <c r="F324" s="4"/>
      <c r="G324" s="4"/>
      <c r="H324" s="4"/>
      <c r="I324" s="4"/>
      <c r="J324" s="4"/>
    </row>
    <row r="325" spans="6:10" ht="12.75">
      <c r="F325" s="4"/>
      <c r="G325" s="4"/>
      <c r="H325" s="4"/>
      <c r="I325" s="4"/>
      <c r="J325" s="4"/>
    </row>
    <row r="326" spans="6:10" ht="12.75">
      <c r="F326" s="4"/>
      <c r="G326" s="4"/>
      <c r="H326" s="4"/>
      <c r="I326" s="4"/>
      <c r="J326" s="4"/>
    </row>
    <row r="327" spans="6:10" ht="12.75">
      <c r="F327" s="4"/>
      <c r="G327" s="4"/>
      <c r="H327" s="4"/>
      <c r="I327" s="4"/>
      <c r="J327" s="4"/>
    </row>
  </sheetData>
  <sheetProtection/>
  <mergeCells count="6">
    <mergeCell ref="B45:G46"/>
    <mergeCell ref="B40:G40"/>
    <mergeCell ref="B278:G278"/>
    <mergeCell ref="C265:D265"/>
    <mergeCell ref="F265:G265"/>
    <mergeCell ref="B76:H76"/>
  </mergeCells>
  <printOptions/>
  <pageMargins left="0.75" right="0.29" top="0.17" bottom="0.16" header="0.17" footer="0.16"/>
  <pageSetup cellComments="asDisplayed" horizontalDpi="300" verticalDpi="3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User</cp:lastModifiedBy>
  <cp:lastPrinted>2013-02-26T06:33:01Z</cp:lastPrinted>
  <dcterms:created xsi:type="dcterms:W3CDTF">2006-07-03T12:17:34Z</dcterms:created>
  <dcterms:modified xsi:type="dcterms:W3CDTF">2013-02-26T06:37:11Z</dcterms:modified>
  <cp:category/>
  <cp:version/>
  <cp:contentType/>
  <cp:contentStatus/>
</cp:coreProperties>
</file>